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DO TRIMESTRE 2019\02_INFPRES_02_2019\"/>
    </mc:Choice>
  </mc:AlternateContent>
  <bookViews>
    <workbookView xWindow="0" yWindow="0" windowWidth="20490" windowHeight="7650" tabRatio="747" firstSheet="3" activeTab="4"/>
  </bookViews>
  <sheets>
    <sheet name="ENERO" sheetId="18" state="hidden" r:id="rId1"/>
    <sheet name="FEBRERO" sheetId="20" state="hidden" r:id="rId2"/>
    <sheet name="MARZO" sheetId="19" state="hidden" r:id="rId3"/>
    <sheet name="ABRIL" sheetId="10" r:id="rId4"/>
    <sheet name="MAYO" sheetId="9" r:id="rId5"/>
    <sheet name="JUNIO" sheetId="11" r:id="rId6"/>
  </sheets>
  <definedNames>
    <definedName name="_xlnm.Print_Area" localSheetId="3">ABRIL!$A$1:$J$47</definedName>
    <definedName name="_xlnm.Print_Area" localSheetId="0">ENERO!$A$1:$J$47</definedName>
    <definedName name="_xlnm.Print_Area" localSheetId="1">FEBRERO!$A$1:$J$47</definedName>
    <definedName name="_xlnm.Print_Area" localSheetId="5">JUNIO!$A$1:$J$47</definedName>
    <definedName name="_xlnm.Print_Area" localSheetId="2">MARZO!$A$1:$J$47</definedName>
    <definedName name="_xlnm.Print_Area" localSheetId="4">MAYO!$A$1:$J$47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1" l="1"/>
  <c r="J25" i="11"/>
  <c r="J30" i="11"/>
  <c r="H30" i="11"/>
  <c r="I25" i="11"/>
  <c r="H25" i="11"/>
  <c r="K13" i="19" l="1"/>
  <c r="J30" i="20" l="1"/>
  <c r="G13" i="20"/>
  <c r="G34" i="20"/>
  <c r="J34" i="20" s="1"/>
  <c r="G33" i="20"/>
  <c r="J33" i="20" s="1"/>
  <c r="G32" i="20"/>
  <c r="J32" i="20" s="1"/>
  <c r="I31" i="20"/>
  <c r="H31" i="20"/>
  <c r="F31" i="20"/>
  <c r="E31" i="20"/>
  <c r="J29" i="20"/>
  <c r="G29" i="20"/>
  <c r="J28" i="20"/>
  <c r="G28" i="20"/>
  <c r="I27" i="20"/>
  <c r="I24" i="20" s="1"/>
  <c r="H27" i="20"/>
  <c r="H24" i="20" s="1"/>
  <c r="F27" i="20"/>
  <c r="F24" i="20" s="1"/>
  <c r="E27" i="20"/>
  <c r="J26" i="20"/>
  <c r="G26" i="20"/>
  <c r="J25" i="20"/>
  <c r="E24" i="20"/>
  <c r="G22" i="20"/>
  <c r="J22" i="20" s="1"/>
  <c r="G21" i="20"/>
  <c r="J21" i="20" s="1"/>
  <c r="G20" i="20"/>
  <c r="J20" i="20" s="1"/>
  <c r="I19" i="20"/>
  <c r="H19" i="20"/>
  <c r="F19" i="20"/>
  <c r="F12" i="20" s="1"/>
  <c r="F36" i="20" s="1"/>
  <c r="E19" i="20"/>
  <c r="G18" i="20"/>
  <c r="J18" i="20" s="1"/>
  <c r="G17" i="20"/>
  <c r="J17" i="20" s="1"/>
  <c r="G16" i="20"/>
  <c r="J16" i="20" s="1"/>
  <c r="I15" i="20"/>
  <c r="H15" i="20"/>
  <c r="F15" i="20"/>
  <c r="E15" i="20"/>
  <c r="E12" i="20" s="1"/>
  <c r="G14" i="20"/>
  <c r="J14" i="20" s="1"/>
  <c r="H12" i="20"/>
  <c r="G13" i="18"/>
  <c r="G13" i="19"/>
  <c r="G34" i="19"/>
  <c r="J34" i="19" s="1"/>
  <c r="G33" i="19"/>
  <c r="J33" i="19" s="1"/>
  <c r="G32" i="19"/>
  <c r="J32" i="19" s="1"/>
  <c r="I31" i="19"/>
  <c r="H31" i="19"/>
  <c r="F31" i="19"/>
  <c r="E31" i="19"/>
  <c r="J30" i="19"/>
  <c r="G29" i="19"/>
  <c r="J29" i="19" s="1"/>
  <c r="G28" i="19"/>
  <c r="J28" i="19" s="1"/>
  <c r="I27" i="19"/>
  <c r="H27" i="19"/>
  <c r="H24" i="19" s="1"/>
  <c r="F27" i="19"/>
  <c r="E27" i="19"/>
  <c r="G27" i="19" s="1"/>
  <c r="J27" i="19" s="1"/>
  <c r="G26" i="19"/>
  <c r="J26" i="19" s="1"/>
  <c r="J25" i="19"/>
  <c r="F24" i="19"/>
  <c r="G22" i="19"/>
  <c r="J22" i="19" s="1"/>
  <c r="G21" i="19"/>
  <c r="J21" i="19" s="1"/>
  <c r="G20" i="19"/>
  <c r="J20" i="19" s="1"/>
  <c r="I19" i="19"/>
  <c r="H19" i="19"/>
  <c r="F19" i="19"/>
  <c r="E19" i="19"/>
  <c r="G19" i="19" s="1"/>
  <c r="J19" i="19" s="1"/>
  <c r="G18" i="19"/>
  <c r="J18" i="19" s="1"/>
  <c r="G17" i="19"/>
  <c r="J17" i="19" s="1"/>
  <c r="G16" i="19"/>
  <c r="J16" i="19" s="1"/>
  <c r="I15" i="19"/>
  <c r="I12" i="19" s="1"/>
  <c r="H15" i="19"/>
  <c r="F15" i="19"/>
  <c r="F12" i="19" s="1"/>
  <c r="F36" i="19" s="1"/>
  <c r="E15" i="19"/>
  <c r="G14" i="19"/>
  <c r="J14" i="19" s="1"/>
  <c r="H12" i="19"/>
  <c r="E12" i="19"/>
  <c r="G12" i="19" s="1"/>
  <c r="J25" i="18"/>
  <c r="J30" i="18"/>
  <c r="J34" i="18"/>
  <c r="G34" i="18"/>
  <c r="J33" i="18"/>
  <c r="G33" i="18"/>
  <c r="J32" i="18"/>
  <c r="G32" i="18"/>
  <c r="I31" i="18"/>
  <c r="H31" i="18"/>
  <c r="F31" i="18"/>
  <c r="E31" i="18"/>
  <c r="J29" i="18"/>
  <c r="G29" i="18"/>
  <c r="J28" i="18"/>
  <c r="G28" i="18"/>
  <c r="I27" i="18"/>
  <c r="H27" i="18"/>
  <c r="F27" i="18"/>
  <c r="E27" i="18"/>
  <c r="J26" i="18"/>
  <c r="G26" i="18"/>
  <c r="I24" i="18"/>
  <c r="H24" i="18"/>
  <c r="F24" i="18"/>
  <c r="E24" i="18"/>
  <c r="J22" i="18"/>
  <c r="G22" i="18"/>
  <c r="J21" i="18"/>
  <c r="G21" i="18"/>
  <c r="J20" i="18"/>
  <c r="G20" i="18"/>
  <c r="I19" i="18"/>
  <c r="H19" i="18"/>
  <c r="F19" i="18"/>
  <c r="E19" i="18"/>
  <c r="J18" i="18"/>
  <c r="G18" i="18"/>
  <c r="J17" i="18"/>
  <c r="G17" i="18"/>
  <c r="J16" i="18"/>
  <c r="G16" i="18"/>
  <c r="I15" i="18"/>
  <c r="I12" i="18" s="1"/>
  <c r="I36" i="18" s="1"/>
  <c r="H15" i="18"/>
  <c r="F15" i="18"/>
  <c r="F12" i="18" s="1"/>
  <c r="E15" i="18"/>
  <c r="J14" i="18"/>
  <c r="G14" i="18"/>
  <c r="H12" i="18"/>
  <c r="H36" i="18" s="1"/>
  <c r="E12" i="18"/>
  <c r="E36" i="18" s="1"/>
  <c r="G15" i="18" l="1"/>
  <c r="J15" i="18" s="1"/>
  <c r="J12" i="18" s="1"/>
  <c r="G19" i="18"/>
  <c r="J19" i="18" s="1"/>
  <c r="G27" i="18"/>
  <c r="J27" i="18" s="1"/>
  <c r="J24" i="18" s="1"/>
  <c r="J36" i="18" s="1"/>
  <c r="G31" i="18"/>
  <c r="J31" i="18" s="1"/>
  <c r="G15" i="19"/>
  <c r="J15" i="19" s="1"/>
  <c r="I24" i="19"/>
  <c r="I36" i="19" s="1"/>
  <c r="G31" i="19"/>
  <c r="J31" i="19" s="1"/>
  <c r="J24" i="19" s="1"/>
  <c r="I12" i="20"/>
  <c r="I36" i="20" s="1"/>
  <c r="G19" i="20"/>
  <c r="J19" i="20" s="1"/>
  <c r="G27" i="20"/>
  <c r="G31" i="20"/>
  <c r="J31" i="20" s="1"/>
  <c r="H36" i="20"/>
  <c r="J27" i="20"/>
  <c r="G12" i="20"/>
  <c r="E36" i="20"/>
  <c r="J24" i="20"/>
  <c r="G15" i="20"/>
  <c r="J15" i="20" s="1"/>
  <c r="H36" i="19"/>
  <c r="J12" i="19"/>
  <c r="E24" i="19"/>
  <c r="E36" i="19" s="1"/>
  <c r="G24" i="19"/>
  <c r="F36" i="18"/>
  <c r="G24" i="18"/>
  <c r="G12" i="18"/>
  <c r="J12" i="20" l="1"/>
  <c r="G24" i="20"/>
  <c r="J36" i="20"/>
  <c r="G36" i="20"/>
  <c r="J36" i="19"/>
  <c r="G36" i="19"/>
  <c r="G36" i="18"/>
  <c r="G34" i="11" l="1"/>
  <c r="J34" i="11" s="1"/>
  <c r="G33" i="11"/>
  <c r="J33" i="11" s="1"/>
  <c r="G32" i="11"/>
  <c r="J32" i="11" s="1"/>
  <c r="I31" i="11"/>
  <c r="H31" i="11"/>
  <c r="F31" i="11"/>
  <c r="E31" i="11"/>
  <c r="J29" i="11"/>
  <c r="J28" i="11"/>
  <c r="I27" i="11"/>
  <c r="I24" i="11" s="1"/>
  <c r="H27" i="11"/>
  <c r="J26" i="11"/>
  <c r="H24" i="11"/>
  <c r="G22" i="11"/>
  <c r="J22" i="11" s="1"/>
  <c r="G21" i="11"/>
  <c r="J21" i="11" s="1"/>
  <c r="G20" i="11"/>
  <c r="J20" i="11" s="1"/>
  <c r="I19" i="11"/>
  <c r="H19" i="11"/>
  <c r="F19" i="11"/>
  <c r="E19" i="11"/>
  <c r="G18" i="11"/>
  <c r="J18" i="11" s="1"/>
  <c r="G17" i="11"/>
  <c r="J17" i="11" s="1"/>
  <c r="G16" i="11"/>
  <c r="J16" i="11" s="1"/>
  <c r="I15" i="11"/>
  <c r="H15" i="11"/>
  <c r="F15" i="11"/>
  <c r="E15" i="11"/>
  <c r="G15" i="11" s="1"/>
  <c r="J15" i="11" s="1"/>
  <c r="G14" i="11"/>
  <c r="J14" i="11" s="1"/>
  <c r="F36" i="11" l="1"/>
  <c r="I36" i="11"/>
  <c r="G19" i="11"/>
  <c r="J19" i="11" s="1"/>
  <c r="G31" i="11"/>
  <c r="J31" i="11" s="1"/>
  <c r="E36" i="11"/>
  <c r="H36" i="11"/>
  <c r="J27" i="11"/>
  <c r="J24" i="11" l="1"/>
  <c r="J36" i="11" s="1"/>
  <c r="G36" i="11"/>
</calcChain>
</file>

<file path=xl/sharedStrings.xml><?xml version="1.0" encoding="utf-8"?>
<sst xmlns="http://schemas.openxmlformats.org/spreadsheetml/2006/main" count="276" uniqueCount="41">
  <si>
    <t>CONCEPTO</t>
  </si>
  <si>
    <t>APROBADO</t>
  </si>
  <si>
    <t xml:space="preserve">AMPLIACIONES/
 REDUCCIONES </t>
  </si>
  <si>
    <t>EGRESOS</t>
  </si>
  <si>
    <t>MODIFICADO</t>
  </si>
  <si>
    <t>DEVENGADO</t>
  </si>
  <si>
    <t>PAGADO</t>
  </si>
  <si>
    <t xml:space="preserve">SUBEJERCICIO
</t>
  </si>
  <si>
    <t/>
  </si>
  <si>
    <t>ESTADO ANALÍTICO DEL EJERCICIO DEL PRESUPUESTO DE EGRESOS DETALLADO -LDF</t>
  </si>
  <si>
    <t>CLASIFICACIÓN DE SERVICIOS PERSONALES POR CATEGORÍA</t>
  </si>
  <si>
    <t>(Pesos)</t>
  </si>
  <si>
    <t>I.GASTO NO ETIQUETADO (I=A+B+C+D+E+F)</t>
  </si>
  <si>
    <t>A. PERSONAL ADMINISTRATIVO Y DE SERVICIO PÚBLICO</t>
  </si>
  <si>
    <t>B. MAGISTERIO</t>
  </si>
  <si>
    <t>C. SERVICIOS DE SALUD (C=c1+c2)</t>
  </si>
  <si>
    <t>c1. PERSONAL ADMINISTRATIVO</t>
  </si>
  <si>
    <t>c2. PERSONAL MÉDICO, PARAMÉDICO Y AFÍN</t>
  </si>
  <si>
    <t>D. SEGURIDAD PÚBLICA</t>
  </si>
  <si>
    <t>E. GASTOS ASOCIADOS A LA IMPLEMENTACIÓN DE NUEVAS LEYES FEDERALES O REFORMAS A LAS MISMAS (E = E1 + E2)</t>
  </si>
  <si>
    <t>e1. NOMBRE DEL PROGRAMA O LEY 1</t>
  </si>
  <si>
    <t>e2. NOMBRE DEL PROGRAMA O LEY 2</t>
  </si>
  <si>
    <t>F. SENTENCIAS LABORALES DEFINITIVAS</t>
  </si>
  <si>
    <t>II. GASTO ETIQUETADO (II=A+B+C+D+E+F)</t>
  </si>
  <si>
    <t>III. TOTAL DEL GASTO EN SERVICIOS PERSONALES (III=I+II)</t>
  </si>
  <si>
    <t>(d)</t>
  </si>
  <si>
    <t>(e)</t>
  </si>
  <si>
    <t>(c)</t>
  </si>
  <si>
    <t xml:space="preserve">MUNICIPIO DE FRANCISCO I. MADERO 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</si>
  <si>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</si>
  <si>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</si>
  <si>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</si>
  <si>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</si>
  <si>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</si>
  <si>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</si>
  <si>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DEL 01 DE ENERO AL 31 DE ENERO DE 2019</t>
  </si>
  <si>
    <t>DEL 01 DE FEBRERO AL 28 DE FEBRERO DE 2019</t>
  </si>
  <si>
    <t>DEL 01 DE MARZO AL 31 DE MARZO DE 2019</t>
  </si>
  <si>
    <t>DEL 01 DE ENERO AL 31 DE MAYO DE 2019</t>
  </si>
  <si>
    <t>DEL 01 DE ENERO AL 30 DE ABRIL DE 2019</t>
  </si>
  <si>
    <t>DEL 01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</si>
</sst>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6"/>
      <name val="Arial Narrow"/>
      <family val="2"/>
    </font>
    <font>
      <sz val="8"/>
      <color theme="1"/>
      <name val="Arial Narrow"/>
      <family val="2"/>
    </font>
    <font>
      <b/>
      <i/>
      <sz val="9"/>
      <color theme="1"/>
      <name val="Arial Narrow"/>
      <family val="2"/>
    </font>
    <font>
      <i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 applyFill="1" applyBorder="1"/>
    <xf numFmtId="0" fontId="5" fillId="2" borderId="0" xfId="0" applyFont="1" applyFill="1" applyBorder="1"/>
    <xf numFmtId="0" fontId="9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indent="2"/>
    </xf>
    <xf numFmtId="0" fontId="9" fillId="2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/>
    <xf numFmtId="0" fontId="8" fillId="2" borderId="0" xfId="0" applyFont="1" applyFill="1" applyBorder="1" applyAlignment="1">
      <alignment horizontal="center" vertical="center"/>
    </xf>
    <xf numFmtId="0" fontId="5" fillId="0" borderId="0" xfId="0" applyFont="1"/>
    <xf numFmtId="44" fontId="5" fillId="0" borderId="0" xfId="5" applyFont="1" applyFill="1" applyBorder="1"/>
    <xf numFmtId="44" fontId="8" fillId="2" borderId="0" xfId="5" applyFont="1" applyFill="1" applyBorder="1" applyAlignment="1">
      <alignment horizontal="center" vertical="center" wrapText="1"/>
    </xf>
    <xf numFmtId="44" fontId="9" fillId="2" borderId="0" xfId="5" applyFont="1" applyFill="1" applyBorder="1" applyAlignment="1">
      <alignment horizontal="center" vertical="center" wrapText="1"/>
    </xf>
    <xf numFmtId="44" fontId="10" fillId="2" borderId="0" xfId="5" applyFont="1" applyFill="1" applyBorder="1" applyAlignment="1">
      <alignment horizontal="center" vertical="center" wrapText="1"/>
    </xf>
    <xf numFmtId="44" fontId="9" fillId="2" borderId="0" xfId="5" applyFont="1" applyFill="1" applyBorder="1" applyAlignment="1">
      <alignment horizontal="center" vertical="center"/>
    </xf>
    <xf numFmtId="44" fontId="6" fillId="0" borderId="0" xfId="5" applyFont="1" applyFill="1" applyBorder="1" applyAlignment="1">
      <alignment horizontal="right" vertical="center"/>
    </xf>
    <xf numFmtId="44" fontId="6" fillId="0" borderId="0" xfId="5" applyFont="1" applyBorder="1" applyAlignment="1" applyProtection="1">
      <alignment horizontal="right" vertical="top"/>
      <protection locked="0"/>
    </xf>
    <xf numFmtId="44" fontId="11" fillId="0" borderId="0" xfId="5" applyFont="1" applyBorder="1" applyAlignment="1" applyProtection="1">
      <alignment horizontal="right" vertical="top"/>
      <protection locked="0"/>
    </xf>
    <xf numFmtId="44" fontId="11" fillId="0" borderId="0" xfId="5" applyFont="1" applyFill="1" applyBorder="1" applyAlignment="1">
      <alignment horizontal="center" vertical="center"/>
    </xf>
    <xf numFmtId="44" fontId="9" fillId="2" borderId="0" xfId="5" applyFont="1" applyFill="1" applyBorder="1" applyAlignment="1">
      <alignment horizontal="right" vertical="center"/>
    </xf>
    <xf numFmtId="44" fontId="5" fillId="0" borderId="0" xfId="5" applyFont="1" applyFill="1" applyBorder="1" applyAlignment="1">
      <alignment horizontal="center" vertical="center"/>
    </xf>
    <xf numFmtId="44" fontId="5" fillId="0" borderId="0" xfId="5" applyFont="1"/>
    <xf numFmtId="0" fontId="5" fillId="0" borderId="0" xfId="0" applyFont="1"/>
    <xf numFmtId="0" fontId="5" fillId="0" borderId="0" xfId="0" applyFont="1"/>
    <xf numFmtId="44" fontId="5" fillId="0" borderId="0" xfId="0" applyNumberFormat="1" applyFont="1" applyFill="1" applyBorder="1"/>
    <xf numFmtId="0" fontId="13" fillId="3" borderId="0" xfId="0" applyFont="1" applyFill="1" applyAlignment="1">
      <alignment horizontal="center" wrapText="1"/>
    </xf>
    <xf numFmtId="44" fontId="13" fillId="3" borderId="0" xfId="5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/>
    <xf numFmtId="0" fontId="4" fillId="0" borderId="0" xfId="0" applyFont="1" applyFill="1" applyBorder="1" applyAlignment="1">
      <alignment horizontal="center" vertical="center"/>
    </xf>
    <xf numFmtId="44" fontId="8" fillId="2" borderId="0" xfId="5" applyFont="1" applyFill="1" applyBorder="1" applyAlignment="1">
      <alignment horizontal="center" vertical="center"/>
    </xf>
    <xf numFmtId="44" fontId="12" fillId="3" borderId="0" xfId="5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  <xf numFmtId="44" fontId="6" fillId="0" borderId="0" xfId="5" applyFont="1" applyFill="1" applyBorder="1" applyAlignment="1" applyProtection="1">
      <alignment horizontal="right" vertical="top"/>
      <protection locked="0"/>
    </xf>
    <xf numFmtId="44" fontId="11" fillId="0" borderId="0" xfId="5" applyFont="1" applyFill="1" applyBorder="1" applyAlignment="1" applyProtection="1">
      <alignment horizontal="right" vertical="top"/>
      <protection locked="0"/>
    </xf>
  </cellXfs>
  <cellStyles count="6">
    <cellStyle name="Moneda" xfId="5" builtinId="4"/>
    <cellStyle name="Normal" xfId="0" builtinId="0"/>
    <cellStyle name="Normal 2" xfId="3"/>
    <cellStyle name="Normal 2 2" xfId="1"/>
    <cellStyle name="Normal 2 3" xfId="2"/>
    <cellStyle name="Normal 4" xfId="4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Normal="90" zoomScaleSheetLayoutView="100" workbookViewId="0">
      <selection activeCell="E12" sqref="E12:G13"/>
    </sheetView>
  </sheetViews>
  <sheetFormatPr baseColWidth="10" defaultColWidth="11" defaultRowHeight="13.5" x14ac:dyDescent="0.25"/>
  <cols>
    <col min="1" max="3" width="2.28515625" style="25" customWidth="1"/>
    <col min="4" max="4" width="67.42578125" style="25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6384" width="11" style="25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29" t="s">
        <v>28</v>
      </c>
      <c r="E3" s="30"/>
      <c r="F3" s="30"/>
      <c r="G3" s="30"/>
      <c r="H3" s="30"/>
      <c r="I3" s="30"/>
      <c r="J3" s="30"/>
      <c r="K3" s="1"/>
    </row>
    <row r="4" spans="2:11" ht="16.5" x14ac:dyDescent="0.3">
      <c r="B4" s="1"/>
      <c r="C4" s="1"/>
      <c r="D4" s="31" t="s">
        <v>9</v>
      </c>
      <c r="E4" s="32"/>
      <c r="F4" s="32"/>
      <c r="G4" s="32"/>
      <c r="H4" s="32"/>
      <c r="I4" s="32"/>
      <c r="J4" s="32"/>
      <c r="K4" s="1"/>
    </row>
    <row r="5" spans="2:11" ht="16.5" x14ac:dyDescent="0.3">
      <c r="B5" s="1"/>
      <c r="C5" s="1"/>
      <c r="D5" s="31" t="s">
        <v>10</v>
      </c>
      <c r="E5" s="32"/>
      <c r="F5" s="32"/>
      <c r="G5" s="32"/>
      <c r="H5" s="32"/>
      <c r="I5" s="32"/>
      <c r="J5" s="32"/>
      <c r="K5" s="1"/>
    </row>
    <row r="6" spans="2:11" ht="13.5" customHeight="1" x14ac:dyDescent="0.25">
      <c r="B6" s="1"/>
      <c r="C6" s="29" t="s">
        <v>35</v>
      </c>
      <c r="D6" s="29"/>
      <c r="E6" s="29"/>
      <c r="F6" s="29"/>
      <c r="G6" s="29"/>
      <c r="H6" s="29"/>
      <c r="I6" s="29"/>
      <c r="J6" s="29"/>
      <c r="K6" s="1"/>
    </row>
    <row r="7" spans="2:11" ht="16.5" x14ac:dyDescent="0.3">
      <c r="B7" s="1"/>
      <c r="C7" s="1"/>
      <c r="D7" s="31" t="s">
        <v>11</v>
      </c>
      <c r="E7" s="32"/>
      <c r="F7" s="32"/>
      <c r="G7" s="32"/>
      <c r="H7" s="32"/>
      <c r="I7" s="32"/>
      <c r="J7" s="32"/>
      <c r="K7" s="1"/>
    </row>
    <row r="8" spans="2:11" x14ac:dyDescent="0.25">
      <c r="B8" s="1"/>
      <c r="C8" s="1"/>
      <c r="D8" s="33"/>
      <c r="E8" s="33"/>
      <c r="F8" s="33"/>
      <c r="G8" s="33"/>
      <c r="H8" s="33"/>
      <c r="I8" s="33"/>
      <c r="J8" s="33"/>
      <c r="K8" s="1"/>
    </row>
    <row r="9" spans="2:11" ht="12" customHeight="1" x14ac:dyDescent="0.25">
      <c r="B9" s="1"/>
      <c r="C9" s="2"/>
      <c r="D9" s="10"/>
      <c r="E9" s="34" t="s">
        <v>3</v>
      </c>
      <c r="F9" s="34"/>
      <c r="G9" s="34"/>
      <c r="H9" s="34"/>
      <c r="I9" s="34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f>+E13+E14+E15+E18+E19+E22</f>
        <v>25141251</v>
      </c>
      <c r="F12" s="17">
        <f t="shared" ref="F12" si="0">+F13+F14+F15+F18+F19+F22</f>
        <v>1131905</v>
      </c>
      <c r="G12" s="17">
        <f>SUM(E12:F12)</f>
        <v>26273156</v>
      </c>
      <c r="H12" s="17">
        <f t="shared" ref="H12:J12" si="1">+H13+H14+H15+H18+H19+H22</f>
        <v>4399542.01</v>
      </c>
      <c r="I12" s="17">
        <f>+I13+I14+I15+I18+I19+I22</f>
        <v>4399542.01</v>
      </c>
      <c r="J12" s="17">
        <f t="shared" si="1"/>
        <v>21873613.989999998</v>
      </c>
      <c r="K12" s="1"/>
    </row>
    <row r="13" spans="2:11" x14ac:dyDescent="0.25">
      <c r="B13" s="1"/>
      <c r="C13" s="1"/>
      <c r="D13" s="5" t="s">
        <v>13</v>
      </c>
      <c r="E13" s="18">
        <v>25141251</v>
      </c>
      <c r="F13" s="18">
        <v>1131905</v>
      </c>
      <c r="G13" s="17">
        <f>SUM(E13:F13)</f>
        <v>26273156</v>
      </c>
      <c r="H13" s="18">
        <v>4399542.01</v>
      </c>
      <c r="I13" s="18">
        <v>4399542.01</v>
      </c>
      <c r="J13" s="18">
        <v>21873613.989999998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2">SUM(E14:F14)</f>
        <v>0</v>
      </c>
      <c r="H14" s="18">
        <v>0</v>
      </c>
      <c r="I14" s="18">
        <v>0</v>
      </c>
      <c r="J14" s="18">
        <f t="shared" ref="J14:J22" si="3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2"/>
        <v>0</v>
      </c>
      <c r="H15" s="18">
        <f>+H16+H17</f>
        <v>0</v>
      </c>
      <c r="I15" s="18">
        <f>+I16+I17</f>
        <v>0</v>
      </c>
      <c r="J15" s="18">
        <f t="shared" si="3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3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3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4">SUM(E18:F18)</f>
        <v>0</v>
      </c>
      <c r="H18" s="18">
        <v>0</v>
      </c>
      <c r="I18" s="18">
        <v>0</v>
      </c>
      <c r="J18" s="18">
        <f t="shared" si="3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4"/>
        <v>0</v>
      </c>
      <c r="H19" s="18">
        <f>+H20+H21</f>
        <v>0</v>
      </c>
      <c r="I19" s="18">
        <f>+I20+I21</f>
        <v>0</v>
      </c>
      <c r="J19" s="18">
        <f t="shared" si="3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4"/>
        <v>0</v>
      </c>
      <c r="H20" s="19">
        <v>0</v>
      </c>
      <c r="I20" s="19">
        <v>0</v>
      </c>
      <c r="J20" s="19">
        <f t="shared" si="3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4"/>
        <v>0</v>
      </c>
      <c r="H21" s="19">
        <v>0</v>
      </c>
      <c r="I21" s="19">
        <v>0</v>
      </c>
      <c r="J21" s="19">
        <f t="shared" si="3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4"/>
        <v>0</v>
      </c>
      <c r="H22" s="18">
        <v>0</v>
      </c>
      <c r="I22" s="18">
        <v>0</v>
      </c>
      <c r="J22" s="18">
        <f t="shared" si="3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f>+E25+E26+E27+E30+E31+E34</f>
        <v>8986050</v>
      </c>
      <c r="F24" s="17">
        <f>+F25+F26+F27+F30+F31+F34</f>
        <v>0</v>
      </c>
      <c r="G24" s="17">
        <f>+G25+G26+G27+G30+G31+G34</f>
        <v>8986050</v>
      </c>
      <c r="H24" s="17">
        <f t="shared" ref="H24:J24" si="5">+H25+H26+H27+H30+H31+H34</f>
        <v>1584362</v>
      </c>
      <c r="I24" s="17">
        <f t="shared" si="5"/>
        <v>522997</v>
      </c>
      <c r="J24" s="17">
        <f t="shared" si="5"/>
        <v>7401688</v>
      </c>
      <c r="K24" s="1"/>
    </row>
    <row r="25" spans="2:11" ht="14.45" customHeight="1" x14ac:dyDescent="0.25">
      <c r="B25" s="1"/>
      <c r="C25" s="1"/>
      <c r="D25" s="5" t="s">
        <v>13</v>
      </c>
      <c r="E25" s="18">
        <v>4851211</v>
      </c>
      <c r="F25" s="18">
        <v>0</v>
      </c>
      <c r="G25" s="18">
        <v>4851211</v>
      </c>
      <c r="H25" s="18">
        <v>832121</v>
      </c>
      <c r="I25" s="18">
        <v>282236</v>
      </c>
      <c r="J25" s="18">
        <f>SUM(E25-H25)</f>
        <v>4019090</v>
      </c>
      <c r="K25" s="1"/>
    </row>
    <row r="26" spans="2:11" ht="14.45" customHeight="1" x14ac:dyDescent="0.25">
      <c r="B26" s="1"/>
      <c r="C26" s="1"/>
      <c r="D26" s="5" t="s">
        <v>14</v>
      </c>
      <c r="E26" s="18">
        <v>0</v>
      </c>
      <c r="F26" s="18">
        <v>0</v>
      </c>
      <c r="G26" s="18">
        <f t="shared" ref="G26:G34" si="6">+E26+F26</f>
        <v>0</v>
      </c>
      <c r="H26" s="18">
        <v>0</v>
      </c>
      <c r="I26" s="18">
        <v>0</v>
      </c>
      <c r="J26" s="18">
        <f t="shared" ref="J26:J34" si="7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18">
        <f>+E28+E29</f>
        <v>0</v>
      </c>
      <c r="F27" s="18">
        <f>+F28+F29</f>
        <v>0</v>
      </c>
      <c r="G27" s="18">
        <f t="shared" si="6"/>
        <v>0</v>
      </c>
      <c r="H27" s="18">
        <f>+H28+H29</f>
        <v>0</v>
      </c>
      <c r="I27" s="18">
        <f>+I28+I29</f>
        <v>0</v>
      </c>
      <c r="J27" s="18">
        <f t="shared" si="7"/>
        <v>0</v>
      </c>
      <c r="K27" s="1"/>
    </row>
    <row r="28" spans="2:11" ht="14.45" customHeight="1" x14ac:dyDescent="0.25">
      <c r="B28" s="1"/>
      <c r="C28" s="1"/>
      <c r="D28" s="6" t="s">
        <v>16</v>
      </c>
      <c r="E28" s="19">
        <v>0</v>
      </c>
      <c r="F28" s="19">
        <v>0</v>
      </c>
      <c r="G28" s="19">
        <f t="shared" si="6"/>
        <v>0</v>
      </c>
      <c r="H28" s="19">
        <v>0</v>
      </c>
      <c r="I28" s="19">
        <v>0</v>
      </c>
      <c r="J28" s="19">
        <f t="shared" si="7"/>
        <v>0</v>
      </c>
      <c r="K28" s="1"/>
    </row>
    <row r="29" spans="2:11" ht="14.45" customHeight="1" x14ac:dyDescent="0.25">
      <c r="B29" s="1"/>
      <c r="C29" s="1"/>
      <c r="D29" s="6" t="s">
        <v>17</v>
      </c>
      <c r="E29" s="19">
        <v>0</v>
      </c>
      <c r="F29" s="19">
        <v>0</v>
      </c>
      <c r="G29" s="19">
        <f t="shared" si="6"/>
        <v>0</v>
      </c>
      <c r="H29" s="19">
        <v>0</v>
      </c>
      <c r="I29" s="19">
        <v>0</v>
      </c>
      <c r="J29" s="19">
        <f t="shared" si="7"/>
        <v>0</v>
      </c>
      <c r="K29" s="1"/>
    </row>
    <row r="30" spans="2:11" ht="14.45" customHeight="1" x14ac:dyDescent="0.25">
      <c r="B30" s="1"/>
      <c r="C30" s="1"/>
      <c r="D30" s="5" t="s">
        <v>18</v>
      </c>
      <c r="E30" s="18">
        <v>4134839</v>
      </c>
      <c r="F30" s="18">
        <v>0</v>
      </c>
      <c r="G30" s="18">
        <v>4134839</v>
      </c>
      <c r="H30" s="18">
        <v>752241</v>
      </c>
      <c r="I30" s="18">
        <v>240761</v>
      </c>
      <c r="J30" s="18">
        <f>SUM(E30-H30)</f>
        <v>3382598</v>
      </c>
      <c r="K30" s="1"/>
    </row>
    <row r="31" spans="2:11" x14ac:dyDescent="0.25">
      <c r="B31" s="1"/>
      <c r="C31" s="1"/>
      <c r="D31" s="5" t="s">
        <v>19</v>
      </c>
      <c r="E31" s="18">
        <f>+E32+E33</f>
        <v>0</v>
      </c>
      <c r="F31" s="18">
        <f>+F32+F33</f>
        <v>0</v>
      </c>
      <c r="G31" s="18">
        <f t="shared" si="6"/>
        <v>0</v>
      </c>
      <c r="H31" s="18">
        <f>+H32+H33</f>
        <v>0</v>
      </c>
      <c r="I31" s="18">
        <f>+I32+I33</f>
        <v>0</v>
      </c>
      <c r="J31" s="18">
        <f t="shared" si="7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6"/>
        <v>0</v>
      </c>
      <c r="H32" s="19">
        <v>0</v>
      </c>
      <c r="I32" s="19">
        <v>0</v>
      </c>
      <c r="J32" s="19">
        <f t="shared" si="7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6"/>
        <v>0</v>
      </c>
      <c r="H33" s="19">
        <v>0</v>
      </c>
      <c r="I33" s="19">
        <v>0</v>
      </c>
      <c r="J33" s="19">
        <f t="shared" si="7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6"/>
        <v>0</v>
      </c>
      <c r="H34" s="18">
        <v>0</v>
      </c>
      <c r="I34" s="18">
        <v>0</v>
      </c>
      <c r="J34" s="18">
        <f t="shared" si="7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34127301</v>
      </c>
      <c r="F36" s="21">
        <f t="shared" ref="F36:J36" si="8">+F12+F24</f>
        <v>1131905</v>
      </c>
      <c r="G36" s="21">
        <f t="shared" si="8"/>
        <v>35259206</v>
      </c>
      <c r="H36" s="21">
        <f t="shared" si="8"/>
        <v>5983904.0099999998</v>
      </c>
      <c r="I36" s="21">
        <f t="shared" si="8"/>
        <v>4922539.01</v>
      </c>
      <c r="J36" s="21">
        <f t="shared" si="8"/>
        <v>29275301.989999998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5" t="s">
        <v>30</v>
      </c>
      <c r="F43" s="35"/>
      <c r="G43" s="35"/>
      <c r="H43" s="12"/>
      <c r="I43" s="12"/>
      <c r="J43" s="12"/>
      <c r="K43" s="1"/>
    </row>
    <row r="44" spans="1:11" ht="14.45" customHeight="1" x14ac:dyDescent="0.25">
      <c r="E44" s="28" t="s">
        <v>33</v>
      </c>
      <c r="F44" s="28"/>
      <c r="G44" s="28"/>
    </row>
    <row r="45" spans="1:11" ht="13.5" customHeight="1" x14ac:dyDescent="0.25">
      <c r="A45" s="36" t="s">
        <v>29</v>
      </c>
      <c r="B45" s="36"/>
      <c r="C45" s="36"/>
      <c r="D45" s="36"/>
      <c r="H45" s="35" t="s">
        <v>31</v>
      </c>
      <c r="I45" s="35"/>
      <c r="J45" s="35"/>
    </row>
    <row r="46" spans="1:11" ht="14.45" customHeight="1" x14ac:dyDescent="0.25">
      <c r="A46" s="27" t="s">
        <v>32</v>
      </c>
      <c r="B46" s="27"/>
      <c r="C46" s="27"/>
      <c r="D46" s="27"/>
      <c r="H46" s="28" t="s">
        <v>34</v>
      </c>
      <c r="I46" s="28"/>
      <c r="J46" s="28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C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Normal="90" zoomScaleSheetLayoutView="100" workbookViewId="0">
      <selection activeCell="E12" sqref="E12:G13"/>
    </sheetView>
  </sheetViews>
  <sheetFormatPr baseColWidth="10" defaultColWidth="11" defaultRowHeight="13.5" x14ac:dyDescent="0.25"/>
  <cols>
    <col min="1" max="3" width="2.28515625" style="25" customWidth="1"/>
    <col min="4" max="4" width="67.42578125" style="25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6384" width="11" style="25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29" t="s">
        <v>28</v>
      </c>
      <c r="E3" s="30"/>
      <c r="F3" s="30"/>
      <c r="G3" s="30"/>
      <c r="H3" s="30"/>
      <c r="I3" s="30"/>
      <c r="J3" s="30"/>
      <c r="K3" s="1"/>
    </row>
    <row r="4" spans="2:11" ht="16.5" x14ac:dyDescent="0.3">
      <c r="B4" s="1"/>
      <c r="C4" s="1"/>
      <c r="D4" s="31" t="s">
        <v>9</v>
      </c>
      <c r="E4" s="32"/>
      <c r="F4" s="32"/>
      <c r="G4" s="32"/>
      <c r="H4" s="32"/>
      <c r="I4" s="32"/>
      <c r="J4" s="32"/>
      <c r="K4" s="1"/>
    </row>
    <row r="5" spans="2:11" ht="16.5" x14ac:dyDescent="0.3">
      <c r="B5" s="1"/>
      <c r="C5" s="1"/>
      <c r="D5" s="31" t="s">
        <v>10</v>
      </c>
      <c r="E5" s="32"/>
      <c r="F5" s="32"/>
      <c r="G5" s="32"/>
      <c r="H5" s="32"/>
      <c r="I5" s="32"/>
      <c r="J5" s="32"/>
      <c r="K5" s="1"/>
    </row>
    <row r="6" spans="2:11" ht="13.5" customHeight="1" x14ac:dyDescent="0.25">
      <c r="B6" s="1"/>
      <c r="C6" s="29" t="s">
        <v>36</v>
      </c>
      <c r="D6" s="29"/>
      <c r="E6" s="29"/>
      <c r="F6" s="29"/>
      <c r="G6" s="29"/>
      <c r="H6" s="29"/>
      <c r="I6" s="29"/>
      <c r="J6" s="29"/>
      <c r="K6" s="1"/>
    </row>
    <row r="7" spans="2:11" ht="16.5" x14ac:dyDescent="0.3">
      <c r="B7" s="1"/>
      <c r="C7" s="1"/>
      <c r="D7" s="31" t="s">
        <v>11</v>
      </c>
      <c r="E7" s="32"/>
      <c r="F7" s="32"/>
      <c r="G7" s="32"/>
      <c r="H7" s="32"/>
      <c r="I7" s="32"/>
      <c r="J7" s="32"/>
      <c r="K7" s="1"/>
    </row>
    <row r="8" spans="2:11" x14ac:dyDescent="0.25">
      <c r="B8" s="1"/>
      <c r="C8" s="1"/>
      <c r="D8" s="33"/>
      <c r="E8" s="33"/>
      <c r="F8" s="33"/>
      <c r="G8" s="33"/>
      <c r="H8" s="33"/>
      <c r="I8" s="33"/>
      <c r="J8" s="33"/>
      <c r="K8" s="1"/>
    </row>
    <row r="9" spans="2:11" ht="12" customHeight="1" x14ac:dyDescent="0.25">
      <c r="B9" s="1"/>
      <c r="C9" s="2"/>
      <c r="D9" s="10"/>
      <c r="E9" s="34" t="s">
        <v>3</v>
      </c>
      <c r="F9" s="34"/>
      <c r="G9" s="34"/>
      <c r="H9" s="34"/>
      <c r="I9" s="34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f>+E13+E14+E15+E18+E19+E22</f>
        <v>25141251</v>
      </c>
      <c r="F12" s="17">
        <f t="shared" ref="F12" si="0">+F13+F14+F15+F18+F19+F22</f>
        <v>0</v>
      </c>
      <c r="G12" s="17">
        <f>SUM(E12:F12)</f>
        <v>25141251</v>
      </c>
      <c r="H12" s="17">
        <f t="shared" ref="H12:J12" si="1">+H13+H14+H15+H18+H19+H22</f>
        <v>805002</v>
      </c>
      <c r="I12" s="17">
        <f>+I13+I14+I15+I18+I19+I22</f>
        <v>1482089</v>
      </c>
      <c r="J12" s="17">
        <f t="shared" si="1"/>
        <v>-805002</v>
      </c>
      <c r="K12" s="1"/>
    </row>
    <row r="13" spans="2:11" x14ac:dyDescent="0.25">
      <c r="B13" s="1"/>
      <c r="C13" s="1"/>
      <c r="D13" s="5" t="s">
        <v>13</v>
      </c>
      <c r="E13" s="18">
        <v>25141251</v>
      </c>
      <c r="F13" s="18">
        <v>0</v>
      </c>
      <c r="G13" s="17">
        <f>SUM(E13:F13)</f>
        <v>25141251</v>
      </c>
      <c r="H13" s="18">
        <v>805002</v>
      </c>
      <c r="I13" s="18">
        <v>1482089</v>
      </c>
      <c r="J13" s="18">
        <v>-805002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2">SUM(E14:F14)</f>
        <v>0</v>
      </c>
      <c r="H14" s="18">
        <v>0</v>
      </c>
      <c r="I14" s="18">
        <v>0</v>
      </c>
      <c r="J14" s="18">
        <f t="shared" ref="J14:J22" si="3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2"/>
        <v>0</v>
      </c>
      <c r="H15" s="18">
        <f>+H16+H17</f>
        <v>0</v>
      </c>
      <c r="I15" s="18">
        <f>+I16+I17</f>
        <v>0</v>
      </c>
      <c r="J15" s="18">
        <f t="shared" si="3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3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3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4">SUM(E18:F18)</f>
        <v>0</v>
      </c>
      <c r="H18" s="18">
        <v>0</v>
      </c>
      <c r="I18" s="18">
        <v>0</v>
      </c>
      <c r="J18" s="18">
        <f t="shared" si="3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4"/>
        <v>0</v>
      </c>
      <c r="H19" s="18">
        <f>+H20+H21</f>
        <v>0</v>
      </c>
      <c r="I19" s="18">
        <f>+I20+I21</f>
        <v>0</v>
      </c>
      <c r="J19" s="18">
        <f t="shared" si="3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4"/>
        <v>0</v>
      </c>
      <c r="H20" s="19">
        <v>0</v>
      </c>
      <c r="I20" s="19">
        <v>0</v>
      </c>
      <c r="J20" s="19">
        <f t="shared" si="3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4"/>
        <v>0</v>
      </c>
      <c r="H21" s="19">
        <v>0</v>
      </c>
      <c r="I21" s="19">
        <v>0</v>
      </c>
      <c r="J21" s="19">
        <f t="shared" si="3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4"/>
        <v>0</v>
      </c>
      <c r="H22" s="18">
        <v>0</v>
      </c>
      <c r="I22" s="18">
        <v>0</v>
      </c>
      <c r="J22" s="18">
        <f t="shared" si="3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f>+E25+E26+E27+E30+E31+E34</f>
        <v>4851211</v>
      </c>
      <c r="F24" s="17">
        <f>+F25+F26+F27+F30+F31+F34</f>
        <v>0</v>
      </c>
      <c r="G24" s="17">
        <f>+G25+G26+G27+G30+G31+G34</f>
        <v>4851211</v>
      </c>
      <c r="H24" s="17">
        <f t="shared" ref="H24:J24" si="5">+H25+H26+H27+H30+H31+H34</f>
        <v>1316807</v>
      </c>
      <c r="I24" s="17">
        <f t="shared" si="5"/>
        <v>516997</v>
      </c>
      <c r="J24" s="17">
        <f t="shared" si="5"/>
        <v>3534404</v>
      </c>
      <c r="K24" s="1"/>
    </row>
    <row r="25" spans="2:11" ht="14.45" customHeight="1" x14ac:dyDescent="0.25">
      <c r="B25" s="1"/>
      <c r="C25" s="1"/>
      <c r="D25" s="5" t="s">
        <v>13</v>
      </c>
      <c r="E25" s="18">
        <v>4851211</v>
      </c>
      <c r="F25" s="18">
        <v>0</v>
      </c>
      <c r="G25" s="18">
        <v>4851211</v>
      </c>
      <c r="H25" s="18">
        <v>1316807</v>
      </c>
      <c r="I25" s="18">
        <v>273072</v>
      </c>
      <c r="J25" s="18">
        <f>SUM(E25-H25)</f>
        <v>3534404</v>
      </c>
      <c r="K25" s="1"/>
    </row>
    <row r="26" spans="2:11" ht="14.45" customHeight="1" x14ac:dyDescent="0.25">
      <c r="B26" s="1"/>
      <c r="C26" s="1"/>
      <c r="D26" s="5" t="s">
        <v>14</v>
      </c>
      <c r="E26" s="18">
        <v>0</v>
      </c>
      <c r="F26" s="18">
        <v>0</v>
      </c>
      <c r="G26" s="18">
        <f t="shared" ref="G26:G34" si="6">+E26+F26</f>
        <v>0</v>
      </c>
      <c r="H26" s="18">
        <v>0</v>
      </c>
      <c r="I26" s="18">
        <v>0</v>
      </c>
      <c r="J26" s="18">
        <f t="shared" ref="J26:J34" si="7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18">
        <f>+E28+E29</f>
        <v>0</v>
      </c>
      <c r="F27" s="18">
        <f>+F28+F29</f>
        <v>0</v>
      </c>
      <c r="G27" s="18">
        <f t="shared" si="6"/>
        <v>0</v>
      </c>
      <c r="H27" s="18">
        <f>+H28+H29</f>
        <v>0</v>
      </c>
      <c r="I27" s="18">
        <f>+I28+I29</f>
        <v>0</v>
      </c>
      <c r="J27" s="18">
        <f t="shared" si="7"/>
        <v>0</v>
      </c>
      <c r="K27" s="1"/>
    </row>
    <row r="28" spans="2:11" ht="14.45" customHeight="1" x14ac:dyDescent="0.25">
      <c r="B28" s="1"/>
      <c r="C28" s="1"/>
      <c r="D28" s="6" t="s">
        <v>16</v>
      </c>
      <c r="E28" s="19">
        <v>0</v>
      </c>
      <c r="F28" s="19">
        <v>0</v>
      </c>
      <c r="G28" s="19">
        <f t="shared" si="6"/>
        <v>0</v>
      </c>
      <c r="H28" s="19">
        <v>0</v>
      </c>
      <c r="I28" s="19">
        <v>0</v>
      </c>
      <c r="J28" s="19">
        <f t="shared" si="7"/>
        <v>0</v>
      </c>
      <c r="K28" s="1"/>
    </row>
    <row r="29" spans="2:11" ht="14.45" customHeight="1" x14ac:dyDescent="0.25">
      <c r="B29" s="1"/>
      <c r="C29" s="1"/>
      <c r="D29" s="6" t="s">
        <v>17</v>
      </c>
      <c r="E29" s="19">
        <v>0</v>
      </c>
      <c r="F29" s="19">
        <v>0</v>
      </c>
      <c r="G29" s="19">
        <f t="shared" si="6"/>
        <v>0</v>
      </c>
      <c r="H29" s="19">
        <v>0</v>
      </c>
      <c r="I29" s="19">
        <v>0</v>
      </c>
      <c r="J29" s="19">
        <f t="shared" si="7"/>
        <v>0</v>
      </c>
      <c r="K29" s="1"/>
    </row>
    <row r="30" spans="2:11" ht="14.45" customHeight="1" x14ac:dyDescent="0.25">
      <c r="B30" s="1"/>
      <c r="C30" s="1"/>
      <c r="D30" s="5" t="s">
        <v>18</v>
      </c>
      <c r="E30" s="18">
        <v>0</v>
      </c>
      <c r="F30" s="18">
        <v>0</v>
      </c>
      <c r="G30" s="18">
        <v>0</v>
      </c>
      <c r="H30" s="18">
        <v>0</v>
      </c>
      <c r="I30" s="18">
        <v>243925</v>
      </c>
      <c r="J30" s="18">
        <f>SUM(E30-H30)</f>
        <v>0</v>
      </c>
      <c r="K30" s="1"/>
    </row>
    <row r="31" spans="2:11" x14ac:dyDescent="0.25">
      <c r="B31" s="1"/>
      <c r="C31" s="1"/>
      <c r="D31" s="5" t="s">
        <v>19</v>
      </c>
      <c r="E31" s="18">
        <f>+E32+E33</f>
        <v>0</v>
      </c>
      <c r="F31" s="18">
        <f>+F32+F33</f>
        <v>0</v>
      </c>
      <c r="G31" s="18">
        <f t="shared" si="6"/>
        <v>0</v>
      </c>
      <c r="H31" s="18">
        <f>+H32+H33</f>
        <v>0</v>
      </c>
      <c r="I31" s="18">
        <f>+I32+I33</f>
        <v>0</v>
      </c>
      <c r="J31" s="18">
        <f t="shared" si="7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6"/>
        <v>0</v>
      </c>
      <c r="H32" s="19">
        <v>0</v>
      </c>
      <c r="I32" s="19">
        <v>0</v>
      </c>
      <c r="J32" s="19">
        <f t="shared" si="7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6"/>
        <v>0</v>
      </c>
      <c r="H33" s="19">
        <v>0</v>
      </c>
      <c r="I33" s="19">
        <v>0</v>
      </c>
      <c r="J33" s="19">
        <f t="shared" si="7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6"/>
        <v>0</v>
      </c>
      <c r="H34" s="18">
        <v>0</v>
      </c>
      <c r="I34" s="18">
        <v>0</v>
      </c>
      <c r="J34" s="18">
        <f t="shared" si="7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29992462</v>
      </c>
      <c r="F36" s="21">
        <f t="shared" ref="F36:J36" si="8">+F12+F24</f>
        <v>0</v>
      </c>
      <c r="G36" s="21">
        <f t="shared" si="8"/>
        <v>29992462</v>
      </c>
      <c r="H36" s="21">
        <f t="shared" si="8"/>
        <v>2121809</v>
      </c>
      <c r="I36" s="21">
        <f t="shared" si="8"/>
        <v>1999086</v>
      </c>
      <c r="J36" s="21">
        <f t="shared" si="8"/>
        <v>2729402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5" t="s">
        <v>30</v>
      </c>
      <c r="F43" s="35"/>
      <c r="G43" s="35"/>
      <c r="H43" s="12"/>
      <c r="I43" s="12"/>
      <c r="J43" s="12"/>
      <c r="K43" s="1"/>
    </row>
    <row r="44" spans="1:11" ht="14.45" customHeight="1" x14ac:dyDescent="0.25">
      <c r="E44" s="28" t="s">
        <v>33</v>
      </c>
      <c r="F44" s="28"/>
      <c r="G44" s="28"/>
    </row>
    <row r="45" spans="1:11" ht="13.5" customHeight="1" x14ac:dyDescent="0.25">
      <c r="A45" s="36" t="s">
        <v>29</v>
      </c>
      <c r="B45" s="36"/>
      <c r="C45" s="36"/>
      <c r="D45" s="36"/>
      <c r="H45" s="35" t="s">
        <v>31</v>
      </c>
      <c r="I45" s="35"/>
      <c r="J45" s="35"/>
    </row>
    <row r="46" spans="1:11" ht="14.45" customHeight="1" x14ac:dyDescent="0.25">
      <c r="A46" s="27" t="s">
        <v>32</v>
      </c>
      <c r="B46" s="27"/>
      <c r="C46" s="27"/>
      <c r="D46" s="27"/>
      <c r="H46" s="28" t="s">
        <v>34</v>
      </c>
      <c r="I46" s="28"/>
      <c r="J46" s="28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C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="90" zoomScaleNormal="90" zoomScaleSheetLayoutView="90" workbookViewId="0">
      <selection activeCell="K14" sqref="K14"/>
    </sheetView>
  </sheetViews>
  <sheetFormatPr baseColWidth="10" defaultColWidth="11" defaultRowHeight="13.5" x14ac:dyDescent="0.25"/>
  <cols>
    <col min="1" max="3" width="2.28515625" style="25" customWidth="1"/>
    <col min="4" max="4" width="67.42578125" style="25" customWidth="1"/>
    <col min="5" max="5" width="16.85546875" style="23" bestFit="1" customWidth="1"/>
    <col min="6" max="6" width="15.42578125" style="23" bestFit="1" customWidth="1"/>
    <col min="7" max="7" width="17.42578125" style="23" bestFit="1" customWidth="1"/>
    <col min="8" max="9" width="16" style="23" bestFit="1" customWidth="1"/>
    <col min="10" max="10" width="17.140625" style="23" bestFit="1" customWidth="1"/>
    <col min="11" max="11" width="12.140625" style="25" bestFit="1" customWidth="1"/>
    <col min="12" max="16384" width="11" style="25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29" t="s">
        <v>28</v>
      </c>
      <c r="E3" s="30"/>
      <c r="F3" s="30"/>
      <c r="G3" s="30"/>
      <c r="H3" s="30"/>
      <c r="I3" s="30"/>
      <c r="J3" s="30"/>
      <c r="K3" s="1"/>
    </row>
    <row r="4" spans="2:11" ht="16.5" x14ac:dyDescent="0.3">
      <c r="B4" s="1"/>
      <c r="C4" s="1"/>
      <c r="D4" s="31" t="s">
        <v>9</v>
      </c>
      <c r="E4" s="32"/>
      <c r="F4" s="32"/>
      <c r="G4" s="32"/>
      <c r="H4" s="32"/>
      <c r="I4" s="32"/>
      <c r="J4" s="32"/>
      <c r="K4" s="1"/>
    </row>
    <row r="5" spans="2:11" ht="16.5" x14ac:dyDescent="0.3">
      <c r="B5" s="1"/>
      <c r="C5" s="1"/>
      <c r="D5" s="31" t="s">
        <v>10</v>
      </c>
      <c r="E5" s="32"/>
      <c r="F5" s="32"/>
      <c r="G5" s="32"/>
      <c r="H5" s="32"/>
      <c r="I5" s="32"/>
      <c r="J5" s="32"/>
      <c r="K5" s="1"/>
    </row>
    <row r="6" spans="2:11" ht="13.5" customHeight="1" x14ac:dyDescent="0.25">
      <c r="B6" s="1"/>
      <c r="C6" s="29" t="s">
        <v>37</v>
      </c>
      <c r="D6" s="29"/>
      <c r="E6" s="29"/>
      <c r="F6" s="29"/>
      <c r="G6" s="29"/>
      <c r="H6" s="29"/>
      <c r="I6" s="29"/>
      <c r="J6" s="29"/>
      <c r="K6" s="1"/>
    </row>
    <row r="7" spans="2:11" ht="16.5" x14ac:dyDescent="0.3">
      <c r="B7" s="1"/>
      <c r="C7" s="1"/>
      <c r="D7" s="31" t="s">
        <v>11</v>
      </c>
      <c r="E7" s="32"/>
      <c r="F7" s="32"/>
      <c r="G7" s="32"/>
      <c r="H7" s="32"/>
      <c r="I7" s="32"/>
      <c r="J7" s="32"/>
      <c r="K7" s="1"/>
    </row>
    <row r="8" spans="2:11" x14ac:dyDescent="0.25">
      <c r="B8" s="1"/>
      <c r="C8" s="1"/>
      <c r="D8" s="33"/>
      <c r="E8" s="33"/>
      <c r="F8" s="33"/>
      <c r="G8" s="33"/>
      <c r="H8" s="33"/>
      <c r="I8" s="33"/>
      <c r="J8" s="33"/>
      <c r="K8" s="1"/>
    </row>
    <row r="9" spans="2:11" ht="12" customHeight="1" x14ac:dyDescent="0.25">
      <c r="B9" s="1"/>
      <c r="C9" s="2"/>
      <c r="D9" s="10"/>
      <c r="E9" s="34" t="s">
        <v>3</v>
      </c>
      <c r="F9" s="34"/>
      <c r="G9" s="34"/>
      <c r="H9" s="34"/>
      <c r="I9" s="34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f>+E13+E14+E15+E18+E19+E22</f>
        <v>25141251</v>
      </c>
      <c r="F12" s="17">
        <f t="shared" ref="F12" si="0">+F13+F14+F15+F18+F19+F22</f>
        <v>1131905</v>
      </c>
      <c r="G12" s="17">
        <f>SUM(E12:F12)</f>
        <v>26273156</v>
      </c>
      <c r="H12" s="17">
        <f t="shared" ref="H12:J12" si="1">+H13+H14+H15+H18+H19+H22</f>
        <v>4399542.01</v>
      </c>
      <c r="I12" s="17">
        <f>+I13+I14+I15+I18+I19+I22</f>
        <v>4399542.01</v>
      </c>
      <c r="J12" s="17">
        <f t="shared" si="1"/>
        <v>21873613.989999998</v>
      </c>
      <c r="K12" s="1"/>
    </row>
    <row r="13" spans="2:11" x14ac:dyDescent="0.25">
      <c r="B13" s="1"/>
      <c r="C13" s="1"/>
      <c r="D13" s="5" t="s">
        <v>13</v>
      </c>
      <c r="E13" s="18">
        <v>25141251</v>
      </c>
      <c r="F13" s="18">
        <v>1131905</v>
      </c>
      <c r="G13" s="17">
        <f>SUM(E13:F13)</f>
        <v>26273156</v>
      </c>
      <c r="H13" s="18">
        <v>4399542.01</v>
      </c>
      <c r="I13" s="18">
        <v>4399542.01</v>
      </c>
      <c r="J13" s="18">
        <v>21873613.989999998</v>
      </c>
      <c r="K13" s="26">
        <f>E13-I13+F13</f>
        <v>21873613.990000002</v>
      </c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2">SUM(E14:F14)</f>
        <v>0</v>
      </c>
      <c r="H14" s="18">
        <v>0</v>
      </c>
      <c r="I14" s="18">
        <v>0</v>
      </c>
      <c r="J14" s="18">
        <f t="shared" ref="J14:J22" si="3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2"/>
        <v>0</v>
      </c>
      <c r="H15" s="18">
        <f>+H16+H17</f>
        <v>0</v>
      </c>
      <c r="I15" s="18">
        <f>+I16+I17</f>
        <v>0</v>
      </c>
      <c r="J15" s="18">
        <f t="shared" si="3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3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3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4">SUM(E18:F18)</f>
        <v>0</v>
      </c>
      <c r="H18" s="18">
        <v>0</v>
      </c>
      <c r="I18" s="18">
        <v>0</v>
      </c>
      <c r="J18" s="18">
        <f t="shared" si="3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4"/>
        <v>0</v>
      </c>
      <c r="H19" s="18">
        <f>+H20+H21</f>
        <v>0</v>
      </c>
      <c r="I19" s="18">
        <f>+I20+I21</f>
        <v>0</v>
      </c>
      <c r="J19" s="18">
        <f t="shared" si="3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4"/>
        <v>0</v>
      </c>
      <c r="H20" s="19">
        <v>0</v>
      </c>
      <c r="I20" s="19">
        <v>0</v>
      </c>
      <c r="J20" s="19">
        <f t="shared" si="3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4"/>
        <v>0</v>
      </c>
      <c r="H21" s="19">
        <v>0</v>
      </c>
      <c r="I21" s="19">
        <v>0</v>
      </c>
      <c r="J21" s="19">
        <f t="shared" si="3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4"/>
        <v>0</v>
      </c>
      <c r="H22" s="18">
        <v>0</v>
      </c>
      <c r="I22" s="18">
        <v>0</v>
      </c>
      <c r="J22" s="18">
        <f t="shared" si="3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f>+E25+E26+E27+E30+E31+E34</f>
        <v>8986050</v>
      </c>
      <c r="F24" s="17">
        <f>+F25+F26+F27+F30+F31+F34</f>
        <v>0</v>
      </c>
      <c r="G24" s="17">
        <f>+G25+G26+G27+G30+G31+G34</f>
        <v>8986050</v>
      </c>
      <c r="H24" s="17">
        <f t="shared" ref="H24:J24" si="5">+H25+H26+H27+H30+H31+H34</f>
        <v>1584362</v>
      </c>
      <c r="I24" s="17">
        <f t="shared" si="5"/>
        <v>1584362</v>
      </c>
      <c r="J24" s="17">
        <f t="shared" si="5"/>
        <v>7401688</v>
      </c>
      <c r="K24" s="1"/>
    </row>
    <row r="25" spans="2:11" ht="14.45" customHeight="1" x14ac:dyDescent="0.25">
      <c r="B25" s="1"/>
      <c r="C25" s="1"/>
      <c r="D25" s="5" t="s">
        <v>13</v>
      </c>
      <c r="E25" s="18">
        <v>4851211</v>
      </c>
      <c r="F25" s="18">
        <v>0</v>
      </c>
      <c r="G25" s="18">
        <v>4851211</v>
      </c>
      <c r="H25" s="18">
        <v>1316807</v>
      </c>
      <c r="I25" s="18">
        <v>1316807</v>
      </c>
      <c r="J25" s="18">
        <f>SUM(E25-H25)</f>
        <v>3534404</v>
      </c>
      <c r="K25" s="1"/>
    </row>
    <row r="26" spans="2:11" ht="14.45" customHeight="1" x14ac:dyDescent="0.25">
      <c r="B26" s="1"/>
      <c r="C26" s="1"/>
      <c r="D26" s="5" t="s">
        <v>14</v>
      </c>
      <c r="E26" s="18">
        <v>0</v>
      </c>
      <c r="F26" s="18">
        <v>0</v>
      </c>
      <c r="G26" s="18">
        <f t="shared" ref="G26:G34" si="6">+E26+F26</f>
        <v>0</v>
      </c>
      <c r="H26" s="18">
        <v>0</v>
      </c>
      <c r="I26" s="18">
        <v>0</v>
      </c>
      <c r="J26" s="18">
        <f t="shared" ref="J26:J34" si="7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18">
        <f>+E28+E29</f>
        <v>0</v>
      </c>
      <c r="F27" s="18">
        <f>+F28+F29</f>
        <v>0</v>
      </c>
      <c r="G27" s="18">
        <f t="shared" si="6"/>
        <v>0</v>
      </c>
      <c r="H27" s="18">
        <f>+H28+H29</f>
        <v>0</v>
      </c>
      <c r="I27" s="18">
        <f>+I28+I29</f>
        <v>0</v>
      </c>
      <c r="J27" s="18">
        <f t="shared" si="7"/>
        <v>0</v>
      </c>
      <c r="K27" s="1"/>
    </row>
    <row r="28" spans="2:11" ht="14.45" customHeight="1" x14ac:dyDescent="0.25">
      <c r="B28" s="1"/>
      <c r="C28" s="1"/>
      <c r="D28" s="6" t="s">
        <v>16</v>
      </c>
      <c r="E28" s="19">
        <v>0</v>
      </c>
      <c r="F28" s="19">
        <v>0</v>
      </c>
      <c r="G28" s="19">
        <f t="shared" si="6"/>
        <v>0</v>
      </c>
      <c r="H28" s="19">
        <v>0</v>
      </c>
      <c r="I28" s="19">
        <v>0</v>
      </c>
      <c r="J28" s="19">
        <f t="shared" si="7"/>
        <v>0</v>
      </c>
      <c r="K28" s="1"/>
    </row>
    <row r="29" spans="2:11" ht="14.45" customHeight="1" x14ac:dyDescent="0.25">
      <c r="B29" s="1"/>
      <c r="C29" s="1"/>
      <c r="D29" s="6" t="s">
        <v>17</v>
      </c>
      <c r="E29" s="19">
        <v>0</v>
      </c>
      <c r="F29" s="19">
        <v>0</v>
      </c>
      <c r="G29" s="19">
        <f t="shared" si="6"/>
        <v>0</v>
      </c>
      <c r="H29" s="19">
        <v>0</v>
      </c>
      <c r="I29" s="19">
        <v>0</v>
      </c>
      <c r="J29" s="19">
        <f t="shared" si="7"/>
        <v>0</v>
      </c>
      <c r="K29" s="1"/>
    </row>
    <row r="30" spans="2:11" ht="14.45" customHeight="1" x14ac:dyDescent="0.25">
      <c r="B30" s="1"/>
      <c r="C30" s="1"/>
      <c r="D30" s="5" t="s">
        <v>18</v>
      </c>
      <c r="E30" s="18">
        <v>4134839</v>
      </c>
      <c r="F30" s="18">
        <v>0</v>
      </c>
      <c r="G30" s="18">
        <v>4134839</v>
      </c>
      <c r="H30" s="18">
        <v>267555</v>
      </c>
      <c r="I30" s="18">
        <v>267555</v>
      </c>
      <c r="J30" s="18">
        <f>SUM(E30-H30)</f>
        <v>3867284</v>
      </c>
      <c r="K30" s="1"/>
    </row>
    <row r="31" spans="2:11" x14ac:dyDescent="0.25">
      <c r="B31" s="1"/>
      <c r="C31" s="1"/>
      <c r="D31" s="5" t="s">
        <v>19</v>
      </c>
      <c r="E31" s="18">
        <f>+E32+E33</f>
        <v>0</v>
      </c>
      <c r="F31" s="18">
        <f>+F32+F33</f>
        <v>0</v>
      </c>
      <c r="G31" s="18">
        <f t="shared" si="6"/>
        <v>0</v>
      </c>
      <c r="H31" s="18">
        <f>+H32+H33</f>
        <v>0</v>
      </c>
      <c r="I31" s="18">
        <f>+I32+I33</f>
        <v>0</v>
      </c>
      <c r="J31" s="18">
        <f t="shared" si="7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6"/>
        <v>0</v>
      </c>
      <c r="H32" s="19">
        <v>0</v>
      </c>
      <c r="I32" s="19">
        <v>0</v>
      </c>
      <c r="J32" s="19">
        <f t="shared" si="7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6"/>
        <v>0</v>
      </c>
      <c r="H33" s="19">
        <v>0</v>
      </c>
      <c r="I33" s="19">
        <v>0</v>
      </c>
      <c r="J33" s="19">
        <f t="shared" si="7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6"/>
        <v>0</v>
      </c>
      <c r="H34" s="18">
        <v>0</v>
      </c>
      <c r="I34" s="18">
        <v>0</v>
      </c>
      <c r="J34" s="18">
        <f t="shared" si="7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34127301</v>
      </c>
      <c r="F36" s="21">
        <f t="shared" ref="F36:J36" si="8">+F12+F24</f>
        <v>1131905</v>
      </c>
      <c r="G36" s="21">
        <f t="shared" si="8"/>
        <v>35259206</v>
      </c>
      <c r="H36" s="21">
        <f t="shared" si="8"/>
        <v>5983904.0099999998</v>
      </c>
      <c r="I36" s="21">
        <f t="shared" si="8"/>
        <v>5983904.0099999998</v>
      </c>
      <c r="J36" s="21">
        <f t="shared" si="8"/>
        <v>29275301.989999998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5" t="s">
        <v>30</v>
      </c>
      <c r="F43" s="35"/>
      <c r="G43" s="35"/>
      <c r="H43" s="12"/>
      <c r="I43" s="12"/>
      <c r="J43" s="12"/>
      <c r="K43" s="1"/>
    </row>
    <row r="44" spans="1:11" ht="14.45" customHeight="1" x14ac:dyDescent="0.25">
      <c r="E44" s="28" t="s">
        <v>33</v>
      </c>
      <c r="F44" s="28"/>
      <c r="G44" s="28"/>
    </row>
    <row r="45" spans="1:11" ht="13.5" customHeight="1" x14ac:dyDescent="0.25">
      <c r="A45" s="36" t="s">
        <v>29</v>
      </c>
      <c r="B45" s="36"/>
      <c r="C45" s="36"/>
      <c r="D45" s="36"/>
      <c r="H45" s="35" t="s">
        <v>31</v>
      </c>
      <c r="I45" s="35"/>
      <c r="J45" s="35"/>
    </row>
    <row r="46" spans="1:11" ht="14.45" customHeight="1" x14ac:dyDescent="0.25">
      <c r="A46" s="27" t="s">
        <v>32</v>
      </c>
      <c r="B46" s="27"/>
      <c r="C46" s="27"/>
      <c r="D46" s="27"/>
      <c r="H46" s="28" t="s">
        <v>34</v>
      </c>
      <c r="I46" s="28"/>
      <c r="J46" s="28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C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Normal="90" zoomScaleSheetLayoutView="100" workbookViewId="0">
      <selection activeCell="F17" sqref="F17"/>
    </sheetView>
  </sheetViews>
  <sheetFormatPr baseColWidth="10" defaultColWidth="11" defaultRowHeight="13.5" x14ac:dyDescent="0.25"/>
  <cols>
    <col min="1" max="3" width="2.28515625" style="11" customWidth="1"/>
    <col min="4" max="4" width="67.42578125" style="11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6384" width="11" style="11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29" t="s">
        <v>28</v>
      </c>
      <c r="E3" s="30"/>
      <c r="F3" s="30"/>
      <c r="G3" s="30"/>
      <c r="H3" s="30"/>
      <c r="I3" s="30"/>
      <c r="J3" s="30"/>
      <c r="K3" s="1"/>
    </row>
    <row r="4" spans="2:11" ht="16.5" x14ac:dyDescent="0.3">
      <c r="B4" s="1"/>
      <c r="C4" s="1"/>
      <c r="D4" s="31" t="s">
        <v>9</v>
      </c>
      <c r="E4" s="32"/>
      <c r="F4" s="32"/>
      <c r="G4" s="32"/>
      <c r="H4" s="32"/>
      <c r="I4" s="32"/>
      <c r="J4" s="32"/>
      <c r="K4" s="1"/>
    </row>
    <row r="5" spans="2:11" ht="16.5" x14ac:dyDescent="0.3">
      <c r="B5" s="1"/>
      <c r="C5" s="1"/>
      <c r="D5" s="31" t="s">
        <v>10</v>
      </c>
      <c r="E5" s="32"/>
      <c r="F5" s="32"/>
      <c r="G5" s="32"/>
      <c r="H5" s="32"/>
      <c r="I5" s="32"/>
      <c r="J5" s="32"/>
      <c r="K5" s="1"/>
    </row>
    <row r="6" spans="2:11" x14ac:dyDescent="0.25">
      <c r="B6" s="1"/>
      <c r="C6" s="1"/>
      <c r="D6" s="29" t="s">
        <v>39</v>
      </c>
      <c r="E6" s="30"/>
      <c r="F6" s="30"/>
      <c r="G6" s="30"/>
      <c r="H6" s="30"/>
      <c r="I6" s="30"/>
      <c r="J6" s="30"/>
      <c r="K6" s="1"/>
    </row>
    <row r="7" spans="2:11" ht="16.5" x14ac:dyDescent="0.3">
      <c r="B7" s="1"/>
      <c r="C7" s="1"/>
      <c r="D7" s="31" t="s">
        <v>11</v>
      </c>
      <c r="E7" s="32"/>
      <c r="F7" s="32"/>
      <c r="G7" s="32"/>
      <c r="H7" s="32"/>
      <c r="I7" s="32"/>
      <c r="J7" s="32"/>
      <c r="K7" s="1"/>
    </row>
    <row r="8" spans="2:11" x14ac:dyDescent="0.25">
      <c r="B8" s="1"/>
      <c r="C8" s="1"/>
      <c r="D8" s="33"/>
      <c r="E8" s="33"/>
      <c r="F8" s="33"/>
      <c r="G8" s="33"/>
      <c r="H8" s="33"/>
      <c r="I8" s="33"/>
      <c r="J8" s="33"/>
      <c r="K8" s="1"/>
    </row>
    <row r="9" spans="2:11" ht="12" customHeight="1" x14ac:dyDescent="0.25">
      <c r="B9" s="1"/>
      <c r="C9" s="2"/>
      <c r="D9" s="10"/>
      <c r="E9" s="34" t="s">
        <v>3</v>
      </c>
      <c r="F9" s="34"/>
      <c r="G9" s="34"/>
      <c r="H9" s="34"/>
      <c r="I9" s="34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v>21023356</v>
      </c>
      <c r="F12" s="17">
        <v>301016.68</v>
      </c>
      <c r="G12" s="17">
        <v>21324372.68</v>
      </c>
      <c r="H12" s="17">
        <v>8571785.0099999998</v>
      </c>
      <c r="I12" s="17">
        <v>5858450.0099999998</v>
      </c>
      <c r="J12" s="17">
        <v>15465922.67</v>
      </c>
      <c r="K12" s="1"/>
    </row>
    <row r="13" spans="2:11" x14ac:dyDescent="0.25">
      <c r="B13" s="1"/>
      <c r="C13" s="1"/>
      <c r="D13" s="5" t="s">
        <v>13</v>
      </c>
      <c r="E13" s="18">
        <v>21023356</v>
      </c>
      <c r="F13" s="18">
        <v>301016.68</v>
      </c>
      <c r="G13" s="17">
        <v>21324372.68</v>
      </c>
      <c r="H13" s="18">
        <v>8571785.0099999998</v>
      </c>
      <c r="I13" s="18">
        <v>5858450.0099999998</v>
      </c>
      <c r="J13" s="18">
        <v>15465922.67</v>
      </c>
      <c r="K13" s="26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v>0</v>
      </c>
      <c r="H14" s="18">
        <v>0</v>
      </c>
      <c r="I14" s="18">
        <v>0</v>
      </c>
      <c r="J14" s="18"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v>0</v>
      </c>
      <c r="F15" s="18">
        <v>0</v>
      </c>
      <c r="G15" s="17">
        <v>0</v>
      </c>
      <c r="H15" s="18">
        <v>0</v>
      </c>
      <c r="I15" s="18">
        <v>0</v>
      </c>
      <c r="J15" s="18"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v>0</v>
      </c>
      <c r="H18" s="18">
        <v>0</v>
      </c>
      <c r="I18" s="18">
        <v>0</v>
      </c>
      <c r="J18" s="18"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v>0</v>
      </c>
      <c r="F19" s="18">
        <v>0</v>
      </c>
      <c r="G19" s="17">
        <v>0</v>
      </c>
      <c r="H19" s="18">
        <v>0</v>
      </c>
      <c r="I19" s="18">
        <v>0</v>
      </c>
      <c r="J19" s="18"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v>0</v>
      </c>
      <c r="H22" s="18">
        <v>0</v>
      </c>
      <c r="I22" s="18">
        <v>0</v>
      </c>
      <c r="J22" s="18"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v>8986050</v>
      </c>
      <c r="F24" s="17">
        <v>0</v>
      </c>
      <c r="G24" s="17">
        <v>8986050</v>
      </c>
      <c r="H24" s="17">
        <v>2939193</v>
      </c>
      <c r="I24" s="17">
        <v>2148126</v>
      </c>
      <c r="J24" s="17">
        <v>6046857</v>
      </c>
      <c r="K24" s="1"/>
    </row>
    <row r="25" spans="2:11" ht="14.45" customHeight="1" x14ac:dyDescent="0.25">
      <c r="B25" s="1"/>
      <c r="C25" s="1"/>
      <c r="D25" s="5" t="s">
        <v>13</v>
      </c>
      <c r="E25" s="37">
        <v>4851211</v>
      </c>
      <c r="F25" s="37">
        <v>0</v>
      </c>
      <c r="G25" s="37">
        <v>4851211</v>
      </c>
      <c r="H25" s="37">
        <v>1525635</v>
      </c>
      <c r="I25" s="37">
        <v>1111405</v>
      </c>
      <c r="J25" s="18">
        <v>3325576</v>
      </c>
      <c r="K25" s="1"/>
    </row>
    <row r="26" spans="2:11" ht="14.45" customHeight="1" x14ac:dyDescent="0.25">
      <c r="B26" s="1"/>
      <c r="C26" s="1"/>
      <c r="D26" s="5" t="s">
        <v>14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18">
        <v>0</v>
      </c>
      <c r="K26" s="1"/>
    </row>
    <row r="27" spans="2:11" ht="14.45" customHeight="1" x14ac:dyDescent="0.25">
      <c r="B27" s="1"/>
      <c r="C27" s="1"/>
      <c r="D27" s="5" t="s">
        <v>15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18">
        <v>0</v>
      </c>
      <c r="K27" s="1"/>
    </row>
    <row r="28" spans="2:11" ht="14.45" customHeight="1" x14ac:dyDescent="0.25">
      <c r="B28" s="1"/>
      <c r="C28" s="1"/>
      <c r="D28" s="6" t="s">
        <v>16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19">
        <v>0</v>
      </c>
      <c r="K28" s="1"/>
    </row>
    <row r="29" spans="2:11" ht="14.45" customHeight="1" x14ac:dyDescent="0.25">
      <c r="B29" s="1"/>
      <c r="C29" s="1"/>
      <c r="D29" s="6" t="s">
        <v>17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19">
        <v>0</v>
      </c>
      <c r="K29" s="1"/>
    </row>
    <row r="30" spans="2:11" ht="14.45" customHeight="1" x14ac:dyDescent="0.25">
      <c r="B30" s="1"/>
      <c r="C30" s="1"/>
      <c r="D30" s="5" t="s">
        <v>18</v>
      </c>
      <c r="E30" s="37">
        <v>4134839</v>
      </c>
      <c r="F30" s="37">
        <v>0</v>
      </c>
      <c r="G30" s="37">
        <v>4134839</v>
      </c>
      <c r="H30" s="37">
        <v>1413558</v>
      </c>
      <c r="I30" s="37">
        <v>1036721</v>
      </c>
      <c r="J30" s="18">
        <v>2721281</v>
      </c>
      <c r="K30" s="1"/>
    </row>
    <row r="31" spans="2:11" x14ac:dyDescent="0.25">
      <c r="B31" s="1"/>
      <c r="C31" s="1"/>
      <c r="D31" s="5" t="s">
        <v>19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v>30009406</v>
      </c>
      <c r="F36" s="21">
        <v>301016.68</v>
      </c>
      <c r="G36" s="21">
        <v>30310422.68</v>
      </c>
      <c r="H36" s="21">
        <v>11510978.01</v>
      </c>
      <c r="I36" s="21">
        <v>8006576.0099999998</v>
      </c>
      <c r="J36" s="21">
        <v>22303846.670000002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5" t="s">
        <v>30</v>
      </c>
      <c r="F43" s="35"/>
      <c r="G43" s="35"/>
      <c r="H43" s="12"/>
      <c r="I43" s="12"/>
      <c r="J43" s="12"/>
      <c r="K43" s="1"/>
    </row>
    <row r="44" spans="1:11" ht="14.45" customHeight="1" x14ac:dyDescent="0.25">
      <c r="E44" s="28" t="s">
        <v>33</v>
      </c>
      <c r="F44" s="28"/>
      <c r="G44" s="28"/>
    </row>
    <row r="45" spans="1:11" ht="13.5" customHeight="1" x14ac:dyDescent="0.25">
      <c r="A45" s="36" t="s">
        <v>29</v>
      </c>
      <c r="B45" s="36"/>
      <c r="C45" s="36"/>
      <c r="D45" s="36"/>
      <c r="H45" s="35" t="s">
        <v>31</v>
      </c>
      <c r="I45" s="35"/>
      <c r="J45" s="35"/>
    </row>
    <row r="46" spans="1:11" ht="14.45" customHeight="1" x14ac:dyDescent="0.25">
      <c r="A46" s="27" t="s">
        <v>32</v>
      </c>
      <c r="B46" s="27"/>
      <c r="C46" s="27"/>
      <c r="D46" s="27"/>
      <c r="H46" s="28" t="s">
        <v>34</v>
      </c>
      <c r="I46" s="28"/>
      <c r="J46" s="28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D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tabSelected="1" view="pageBreakPreview" zoomScaleNormal="90" zoomScaleSheetLayoutView="100" workbookViewId="0">
      <selection activeCell="D8" sqref="D8:J8"/>
    </sheetView>
  </sheetViews>
  <sheetFormatPr baseColWidth="10" defaultColWidth="11" defaultRowHeight="13.5" x14ac:dyDescent="0.25"/>
  <cols>
    <col min="1" max="3" width="2.28515625" style="9" customWidth="1"/>
    <col min="4" max="4" width="67.42578125" style="9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6384" width="11" style="9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29" t="s">
        <v>28</v>
      </c>
      <c r="E3" s="30"/>
      <c r="F3" s="30"/>
      <c r="G3" s="30"/>
      <c r="H3" s="30"/>
      <c r="I3" s="30"/>
      <c r="J3" s="30"/>
      <c r="K3" s="1"/>
    </row>
    <row r="4" spans="2:11" ht="16.5" x14ac:dyDescent="0.3">
      <c r="B4" s="1"/>
      <c r="C4" s="1"/>
      <c r="D4" s="31" t="s">
        <v>9</v>
      </c>
      <c r="E4" s="32"/>
      <c r="F4" s="32"/>
      <c r="G4" s="32"/>
      <c r="H4" s="32"/>
      <c r="I4" s="32"/>
      <c r="J4" s="32"/>
      <c r="K4" s="1"/>
    </row>
    <row r="5" spans="2:11" ht="16.5" x14ac:dyDescent="0.3">
      <c r="B5" s="1"/>
      <c r="C5" s="1"/>
      <c r="D5" s="31" t="s">
        <v>10</v>
      </c>
      <c r="E5" s="32"/>
      <c r="F5" s="32"/>
      <c r="G5" s="32"/>
      <c r="H5" s="32"/>
      <c r="I5" s="32"/>
      <c r="J5" s="32"/>
      <c r="K5" s="1"/>
    </row>
    <row r="6" spans="2:11" ht="13.5" customHeight="1" x14ac:dyDescent="0.25">
      <c r="B6" s="1"/>
      <c r="C6" s="29" t="s">
        <v>38</v>
      </c>
      <c r="D6" s="29"/>
      <c r="E6" s="29"/>
      <c r="F6" s="29"/>
      <c r="G6" s="29"/>
      <c r="H6" s="29"/>
      <c r="I6" s="29"/>
      <c r="J6" s="29"/>
      <c r="K6" s="1"/>
    </row>
    <row r="7" spans="2:11" ht="16.5" x14ac:dyDescent="0.3">
      <c r="B7" s="1"/>
      <c r="C7" s="1"/>
      <c r="D7" s="31" t="s">
        <v>11</v>
      </c>
      <c r="E7" s="32"/>
      <c r="F7" s="32"/>
      <c r="G7" s="32"/>
      <c r="H7" s="32"/>
      <c r="I7" s="32"/>
      <c r="J7" s="32"/>
      <c r="K7" s="1"/>
    </row>
    <row r="8" spans="2:11" x14ac:dyDescent="0.25">
      <c r="B8" s="1"/>
      <c r="C8" s="1"/>
      <c r="D8" s="33"/>
      <c r="E8" s="33"/>
      <c r="F8" s="33"/>
      <c r="G8" s="33"/>
      <c r="H8" s="33"/>
      <c r="I8" s="33"/>
      <c r="J8" s="33"/>
      <c r="K8" s="1"/>
    </row>
    <row r="9" spans="2:11" ht="12" customHeight="1" x14ac:dyDescent="0.25">
      <c r="B9" s="1"/>
      <c r="C9" s="2"/>
      <c r="D9" s="10"/>
      <c r="E9" s="34" t="s">
        <v>3</v>
      </c>
      <c r="F9" s="34"/>
      <c r="G9" s="34"/>
      <c r="H9" s="34"/>
      <c r="I9" s="34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v>21023356</v>
      </c>
      <c r="F12" s="17">
        <v>377263.85</v>
      </c>
      <c r="G12" s="17">
        <v>21400619.850000001</v>
      </c>
      <c r="H12" s="17">
        <v>8634925.0099999998</v>
      </c>
      <c r="I12" s="17">
        <v>7287027.0099999998</v>
      </c>
      <c r="J12" s="17">
        <v>14113592.840000002</v>
      </c>
      <c r="K12" s="1"/>
    </row>
    <row r="13" spans="2:11" x14ac:dyDescent="0.25">
      <c r="B13" s="1"/>
      <c r="C13" s="1"/>
      <c r="D13" s="5" t="s">
        <v>13</v>
      </c>
      <c r="E13" s="18">
        <v>21023356</v>
      </c>
      <c r="F13" s="18">
        <v>377263.85</v>
      </c>
      <c r="G13" s="17">
        <v>21400619.850000001</v>
      </c>
      <c r="H13" s="18">
        <v>8634925.0099999998</v>
      </c>
      <c r="I13" s="18">
        <v>7287027.0099999998</v>
      </c>
      <c r="J13" s="18">
        <v>14113592.840000002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v>0</v>
      </c>
      <c r="H14" s="18">
        <v>0</v>
      </c>
      <c r="I14" s="18">
        <v>0</v>
      </c>
      <c r="J14" s="18"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v>0</v>
      </c>
      <c r="F15" s="18">
        <v>0</v>
      </c>
      <c r="G15" s="17">
        <v>0</v>
      </c>
      <c r="H15" s="18">
        <v>0</v>
      </c>
      <c r="I15" s="18">
        <v>0</v>
      </c>
      <c r="J15" s="18"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v>0</v>
      </c>
      <c r="H18" s="18">
        <v>0</v>
      </c>
      <c r="I18" s="18">
        <v>0</v>
      </c>
      <c r="J18" s="18"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v>0</v>
      </c>
      <c r="F19" s="18">
        <v>0</v>
      </c>
      <c r="G19" s="17">
        <v>0</v>
      </c>
      <c r="H19" s="18">
        <v>0</v>
      </c>
      <c r="I19" s="18">
        <v>0</v>
      </c>
      <c r="J19" s="18"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v>0</v>
      </c>
      <c r="H22" s="18">
        <v>0</v>
      </c>
      <c r="I22" s="18">
        <v>0</v>
      </c>
      <c r="J22" s="18"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v>8986050</v>
      </c>
      <c r="F24" s="17">
        <v>0</v>
      </c>
      <c r="G24" s="17">
        <v>8986050</v>
      </c>
      <c r="H24" s="17">
        <v>2939193</v>
      </c>
      <c r="I24" s="17">
        <v>2678997</v>
      </c>
      <c r="J24" s="17">
        <v>6046857</v>
      </c>
      <c r="K24" s="1"/>
    </row>
    <row r="25" spans="2:11" ht="14.45" customHeight="1" x14ac:dyDescent="0.25">
      <c r="B25" s="1"/>
      <c r="C25" s="1"/>
      <c r="D25" s="5" t="s">
        <v>13</v>
      </c>
      <c r="E25" s="37">
        <v>4851211</v>
      </c>
      <c r="F25" s="37">
        <v>0</v>
      </c>
      <c r="G25" s="37">
        <v>4851211</v>
      </c>
      <c r="H25" s="37">
        <v>1525635</v>
      </c>
      <c r="I25" s="37">
        <v>1388354</v>
      </c>
      <c r="J25" s="18">
        <v>3325576</v>
      </c>
      <c r="K25" s="1"/>
    </row>
    <row r="26" spans="2:11" ht="14.45" customHeight="1" x14ac:dyDescent="0.25">
      <c r="B26" s="1"/>
      <c r="C26" s="1"/>
      <c r="D26" s="5" t="s">
        <v>14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18">
        <v>0</v>
      </c>
      <c r="K26" s="1"/>
    </row>
    <row r="27" spans="2:11" ht="14.45" customHeight="1" x14ac:dyDescent="0.25">
      <c r="B27" s="1"/>
      <c r="C27" s="1"/>
      <c r="D27" s="5" t="s">
        <v>15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18">
        <v>0</v>
      </c>
      <c r="K27" s="1"/>
    </row>
    <row r="28" spans="2:11" ht="14.45" customHeight="1" x14ac:dyDescent="0.25">
      <c r="B28" s="1"/>
      <c r="C28" s="1"/>
      <c r="D28" s="6" t="s">
        <v>16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19">
        <v>0</v>
      </c>
      <c r="K28" s="1"/>
    </row>
    <row r="29" spans="2:11" ht="14.45" customHeight="1" x14ac:dyDescent="0.25">
      <c r="B29" s="1"/>
      <c r="C29" s="1"/>
      <c r="D29" s="6" t="s">
        <v>17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19">
        <v>0</v>
      </c>
      <c r="K29" s="1"/>
    </row>
    <row r="30" spans="2:11" ht="14.45" customHeight="1" x14ac:dyDescent="0.25">
      <c r="B30" s="1"/>
      <c r="C30" s="1"/>
      <c r="D30" s="5" t="s">
        <v>18</v>
      </c>
      <c r="E30" s="37">
        <v>4134839</v>
      </c>
      <c r="F30" s="37">
        <v>0</v>
      </c>
      <c r="G30" s="37">
        <v>4134839</v>
      </c>
      <c r="H30" s="37">
        <v>1413558</v>
      </c>
      <c r="I30" s="37">
        <v>1290643</v>
      </c>
      <c r="J30" s="18">
        <v>2721281</v>
      </c>
      <c r="K30" s="1"/>
    </row>
    <row r="31" spans="2:11" x14ac:dyDescent="0.25">
      <c r="B31" s="1"/>
      <c r="C31" s="1"/>
      <c r="D31" s="5" t="s">
        <v>19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v>30009406</v>
      </c>
      <c r="F36" s="21">
        <v>377263.85</v>
      </c>
      <c r="G36" s="21">
        <v>30386669.850000001</v>
      </c>
      <c r="H36" s="21">
        <v>11574118.01</v>
      </c>
      <c r="I36" s="21">
        <v>9966024.0099999998</v>
      </c>
      <c r="J36" s="21">
        <v>20160449.840000004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5" t="s">
        <v>30</v>
      </c>
      <c r="F43" s="35"/>
      <c r="G43" s="35"/>
      <c r="H43" s="12"/>
      <c r="I43" s="12"/>
      <c r="J43" s="12"/>
      <c r="K43" s="1"/>
    </row>
    <row r="44" spans="1:11" ht="14.45" customHeight="1" x14ac:dyDescent="0.25">
      <c r="E44" s="28" t="s">
        <v>33</v>
      </c>
      <c r="F44" s="28"/>
      <c r="G44" s="28"/>
    </row>
    <row r="45" spans="1:11" ht="13.5" customHeight="1" x14ac:dyDescent="0.25">
      <c r="A45" s="36" t="s">
        <v>29</v>
      </c>
      <c r="B45" s="36"/>
      <c r="C45" s="36"/>
      <c r="D45" s="36"/>
      <c r="H45" s="35" t="s">
        <v>31</v>
      </c>
      <c r="I45" s="35"/>
      <c r="J45" s="35"/>
    </row>
    <row r="46" spans="1:11" ht="14.45" customHeight="1" x14ac:dyDescent="0.25">
      <c r="A46" s="27" t="s">
        <v>32</v>
      </c>
      <c r="B46" s="27"/>
      <c r="C46" s="27"/>
      <c r="D46" s="27"/>
      <c r="H46" s="28" t="s">
        <v>34</v>
      </c>
      <c r="I46" s="28"/>
      <c r="J46" s="28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C6:J6"/>
    <mergeCell ref="A46:D46"/>
    <mergeCell ref="H46:J46"/>
    <mergeCell ref="D3:J3"/>
    <mergeCell ref="D4:J4"/>
    <mergeCell ref="D5:J5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Normal="90" zoomScaleSheetLayoutView="100" workbookViewId="0">
      <selection activeCell="D10" sqref="D10"/>
    </sheetView>
  </sheetViews>
  <sheetFormatPr baseColWidth="10" defaultColWidth="11" defaultRowHeight="13.5" x14ac:dyDescent="0.25"/>
  <cols>
    <col min="1" max="3" width="2.28515625" style="24" customWidth="1"/>
    <col min="4" max="4" width="67.42578125" style="24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1" width="14.7109375" style="24" bestFit="1" customWidth="1"/>
    <col min="12" max="16384" width="11" style="24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29" t="s">
        <v>28</v>
      </c>
      <c r="E3" s="30"/>
      <c r="F3" s="30"/>
      <c r="G3" s="30"/>
      <c r="H3" s="30"/>
      <c r="I3" s="30"/>
      <c r="J3" s="30"/>
      <c r="K3" s="1"/>
    </row>
    <row r="4" spans="2:11" ht="16.5" x14ac:dyDescent="0.3">
      <c r="B4" s="1"/>
      <c r="C4" s="1"/>
      <c r="D4" s="31" t="s">
        <v>9</v>
      </c>
      <c r="E4" s="32"/>
      <c r="F4" s="32"/>
      <c r="G4" s="32"/>
      <c r="H4" s="32"/>
      <c r="I4" s="32"/>
      <c r="J4" s="32"/>
      <c r="K4" s="1"/>
    </row>
    <row r="5" spans="2:11" ht="16.5" x14ac:dyDescent="0.3">
      <c r="B5" s="1"/>
      <c r="C5" s="1"/>
      <c r="D5" s="31" t="s">
        <v>10</v>
      </c>
      <c r="E5" s="32"/>
      <c r="F5" s="32"/>
      <c r="G5" s="32"/>
      <c r="H5" s="32"/>
      <c r="I5" s="32"/>
      <c r="J5" s="32"/>
      <c r="K5" s="1"/>
    </row>
    <row r="6" spans="2:11" ht="13.5" customHeight="1" x14ac:dyDescent="0.25">
      <c r="B6" s="1"/>
      <c r="C6" s="29" t="s">
        <v>40</v>
      </c>
      <c r="D6" s="29"/>
      <c r="E6" s="29"/>
      <c r="F6" s="29"/>
      <c r="G6" s="29"/>
      <c r="H6" s="29"/>
      <c r="I6" s="29"/>
      <c r="J6" s="29"/>
      <c r="K6" s="1"/>
    </row>
    <row r="7" spans="2:11" ht="16.5" x14ac:dyDescent="0.3">
      <c r="B7" s="1"/>
      <c r="C7" s="1"/>
      <c r="D7" s="31" t="s">
        <v>11</v>
      </c>
      <c r="E7" s="32"/>
      <c r="F7" s="32"/>
      <c r="G7" s="32"/>
      <c r="H7" s="32"/>
      <c r="I7" s="32"/>
      <c r="J7" s="32"/>
      <c r="K7" s="1"/>
    </row>
    <row r="8" spans="2:11" x14ac:dyDescent="0.25">
      <c r="B8" s="1"/>
      <c r="C8" s="1"/>
      <c r="D8" s="33"/>
      <c r="E8" s="33"/>
      <c r="F8" s="33"/>
      <c r="G8" s="33"/>
      <c r="H8" s="33"/>
      <c r="I8" s="33"/>
      <c r="J8" s="33"/>
      <c r="K8" s="1"/>
    </row>
    <row r="9" spans="2:11" ht="12" customHeight="1" x14ac:dyDescent="0.25">
      <c r="B9" s="1"/>
      <c r="C9" s="2"/>
      <c r="D9" s="10"/>
      <c r="E9" s="34" t="s">
        <v>3</v>
      </c>
      <c r="F9" s="34"/>
      <c r="G9" s="34"/>
      <c r="H9" s="34"/>
      <c r="I9" s="34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v>21023356</v>
      </c>
      <c r="F12" s="17">
        <v>453002.02</v>
      </c>
      <c r="G12" s="17">
        <v>21476358.02</v>
      </c>
      <c r="H12" s="17">
        <v>8787319.0099999998</v>
      </c>
      <c r="I12" s="17">
        <v>8787319.0099999998</v>
      </c>
      <c r="J12" s="17">
        <v>12689039.01</v>
      </c>
      <c r="K12" s="26"/>
    </row>
    <row r="13" spans="2:11" x14ac:dyDescent="0.25">
      <c r="B13" s="1"/>
      <c r="C13" s="1"/>
      <c r="D13" s="5" t="s">
        <v>13</v>
      </c>
      <c r="E13" s="18">
        <v>21023356</v>
      </c>
      <c r="F13" s="18">
        <v>453002.02</v>
      </c>
      <c r="G13" s="17">
        <v>21476358.02</v>
      </c>
      <c r="H13" s="18">
        <v>8787319.0099999998</v>
      </c>
      <c r="I13" s="18">
        <v>8787319.0099999998</v>
      </c>
      <c r="J13" s="18">
        <f>G13-H13</f>
        <v>12689039.01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0">SUM(E14:F14)</f>
        <v>0</v>
      </c>
      <c r="H14" s="18">
        <v>0</v>
      </c>
      <c r="I14" s="18">
        <v>0</v>
      </c>
      <c r="J14" s="18">
        <f t="shared" ref="J14:J22" si="1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0"/>
        <v>0</v>
      </c>
      <c r="H15" s="18">
        <f>+H16+H17</f>
        <v>0</v>
      </c>
      <c r="I15" s="18">
        <f>+I16+I17</f>
        <v>0</v>
      </c>
      <c r="J15" s="18">
        <f t="shared" si="1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1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1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2">SUM(E18:F18)</f>
        <v>0</v>
      </c>
      <c r="H18" s="18">
        <v>0</v>
      </c>
      <c r="I18" s="18">
        <v>0</v>
      </c>
      <c r="J18" s="18">
        <f t="shared" si="1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2"/>
        <v>0</v>
      </c>
      <c r="H19" s="18">
        <f>+H20+H21</f>
        <v>0</v>
      </c>
      <c r="I19" s="18">
        <f>+I20+I21</f>
        <v>0</v>
      </c>
      <c r="J19" s="18">
        <f t="shared" si="1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2"/>
        <v>0</v>
      </c>
      <c r="H20" s="19">
        <v>0</v>
      </c>
      <c r="I20" s="19">
        <v>0</v>
      </c>
      <c r="J20" s="19">
        <f t="shared" si="1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2"/>
        <v>0</v>
      </c>
      <c r="H21" s="19">
        <v>0</v>
      </c>
      <c r="I21" s="19">
        <v>0</v>
      </c>
      <c r="J21" s="19">
        <f t="shared" si="1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2"/>
        <v>0</v>
      </c>
      <c r="H22" s="18">
        <v>0</v>
      </c>
      <c r="I22" s="18">
        <v>0</v>
      </c>
      <c r="J22" s="18">
        <f t="shared" si="1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v>8986050</v>
      </c>
      <c r="F24" s="17">
        <v>0</v>
      </c>
      <c r="G24" s="17">
        <v>8986050</v>
      </c>
      <c r="H24" s="17">
        <f t="shared" ref="H24:J24" si="3">+H25+H26+H27+H30+H31+H34</f>
        <v>3192844</v>
      </c>
      <c r="I24" s="17">
        <f t="shared" si="3"/>
        <v>3192844</v>
      </c>
      <c r="J24" s="17">
        <f t="shared" si="3"/>
        <v>5793206</v>
      </c>
      <c r="K24" s="1"/>
    </row>
    <row r="25" spans="2:11" ht="14.45" customHeight="1" x14ac:dyDescent="0.25">
      <c r="B25" s="1"/>
      <c r="C25" s="1"/>
      <c r="D25" s="5" t="s">
        <v>13</v>
      </c>
      <c r="E25" s="37">
        <v>4851211</v>
      </c>
      <c r="F25" s="37">
        <v>0</v>
      </c>
      <c r="G25" s="37">
        <v>4851211</v>
      </c>
      <c r="H25" s="37">
        <f>1305090+161130+196366</f>
        <v>1662586</v>
      </c>
      <c r="I25" s="37">
        <f>1305090+161130+196366</f>
        <v>1662586</v>
      </c>
      <c r="J25" s="18">
        <f>G25-H25</f>
        <v>3188625</v>
      </c>
      <c r="K25" s="1"/>
    </row>
    <row r="26" spans="2:11" ht="14.45" customHeight="1" x14ac:dyDescent="0.25">
      <c r="B26" s="1"/>
      <c r="C26" s="1"/>
      <c r="D26" s="5" t="s">
        <v>14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18">
        <f t="shared" ref="J26:J34" si="4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37">
        <v>0</v>
      </c>
      <c r="F27" s="37">
        <v>0</v>
      </c>
      <c r="G27" s="37">
        <v>0</v>
      </c>
      <c r="H27" s="37">
        <f>+H28+H29</f>
        <v>0</v>
      </c>
      <c r="I27" s="37">
        <f>+I28+I29</f>
        <v>0</v>
      </c>
      <c r="J27" s="18">
        <f t="shared" si="4"/>
        <v>0</v>
      </c>
      <c r="K27" s="1"/>
    </row>
    <row r="28" spans="2:11" ht="14.45" customHeight="1" x14ac:dyDescent="0.25">
      <c r="B28" s="1"/>
      <c r="C28" s="1"/>
      <c r="D28" s="6" t="s">
        <v>16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19">
        <f t="shared" si="4"/>
        <v>0</v>
      </c>
      <c r="K28" s="1"/>
    </row>
    <row r="29" spans="2:11" ht="14.45" customHeight="1" x14ac:dyDescent="0.25">
      <c r="B29" s="1"/>
      <c r="C29" s="1"/>
      <c r="D29" s="6" t="s">
        <v>17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19">
        <f t="shared" si="4"/>
        <v>0</v>
      </c>
      <c r="K29" s="1"/>
    </row>
    <row r="30" spans="2:11" ht="14.45" customHeight="1" x14ac:dyDescent="0.25">
      <c r="B30" s="1"/>
      <c r="C30" s="1"/>
      <c r="D30" s="5" t="s">
        <v>18</v>
      </c>
      <c r="E30" s="37">
        <v>4134839</v>
      </c>
      <c r="F30" s="37">
        <v>0</v>
      </c>
      <c r="G30" s="37">
        <v>4134839</v>
      </c>
      <c r="H30" s="37">
        <f>1530258</f>
        <v>1530258</v>
      </c>
      <c r="I30" s="37">
        <v>1530258</v>
      </c>
      <c r="J30" s="18">
        <f>G30-H30</f>
        <v>2604581</v>
      </c>
      <c r="K30" s="1"/>
    </row>
    <row r="31" spans="2:11" x14ac:dyDescent="0.25">
      <c r="B31" s="1"/>
      <c r="C31" s="1"/>
      <c r="D31" s="5" t="s">
        <v>19</v>
      </c>
      <c r="E31" s="37">
        <f>+E32+E33</f>
        <v>0</v>
      </c>
      <c r="F31" s="37">
        <f>+F32+F33</f>
        <v>0</v>
      </c>
      <c r="G31" s="37">
        <f t="shared" ref="G31:G34" si="5">+E31+F31</f>
        <v>0</v>
      </c>
      <c r="H31" s="37">
        <f>+H32+H33</f>
        <v>0</v>
      </c>
      <c r="I31" s="37">
        <f>+I32+I33</f>
        <v>0</v>
      </c>
      <c r="J31" s="18">
        <f t="shared" si="4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5"/>
        <v>0</v>
      </c>
      <c r="H32" s="19">
        <v>0</v>
      </c>
      <c r="I32" s="19">
        <v>0</v>
      </c>
      <c r="J32" s="19">
        <f t="shared" si="4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5"/>
        <v>0</v>
      </c>
      <c r="H33" s="19">
        <v>0</v>
      </c>
      <c r="I33" s="19">
        <v>0</v>
      </c>
      <c r="J33" s="19">
        <f t="shared" si="4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5"/>
        <v>0</v>
      </c>
      <c r="H34" s="18">
        <v>0</v>
      </c>
      <c r="I34" s="18">
        <v>0</v>
      </c>
      <c r="J34" s="18">
        <f t="shared" si="4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30009406</v>
      </c>
      <c r="F36" s="21">
        <f t="shared" ref="F36:J36" si="6">+F12+F24</f>
        <v>453002.02</v>
      </c>
      <c r="G36" s="21">
        <f t="shared" si="6"/>
        <v>30462408.02</v>
      </c>
      <c r="H36" s="21">
        <f t="shared" si="6"/>
        <v>11980163.01</v>
      </c>
      <c r="I36" s="21">
        <f t="shared" si="6"/>
        <v>11980163.01</v>
      </c>
      <c r="J36" s="21">
        <f t="shared" si="6"/>
        <v>18482245.009999998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5" t="s">
        <v>30</v>
      </c>
      <c r="F43" s="35"/>
      <c r="G43" s="35"/>
      <c r="H43" s="12"/>
      <c r="I43" s="12"/>
      <c r="J43" s="12"/>
      <c r="K43" s="1"/>
    </row>
    <row r="44" spans="1:11" ht="14.45" customHeight="1" x14ac:dyDescent="0.25">
      <c r="E44" s="28" t="s">
        <v>33</v>
      </c>
      <c r="F44" s="28"/>
      <c r="G44" s="28"/>
    </row>
    <row r="45" spans="1:11" ht="13.5" customHeight="1" x14ac:dyDescent="0.25">
      <c r="A45" s="36" t="s">
        <v>29</v>
      </c>
      <c r="B45" s="36"/>
      <c r="C45" s="36"/>
      <c r="D45" s="36"/>
      <c r="H45" s="35" t="s">
        <v>31</v>
      </c>
      <c r="I45" s="35"/>
      <c r="J45" s="35"/>
    </row>
    <row r="46" spans="1:11" ht="14.45" customHeight="1" x14ac:dyDescent="0.25">
      <c r="A46" s="27" t="s">
        <v>32</v>
      </c>
      <c r="B46" s="27"/>
      <c r="C46" s="27"/>
      <c r="D46" s="27"/>
      <c r="H46" s="28" t="s">
        <v>34</v>
      </c>
      <c r="I46" s="28"/>
      <c r="J46" s="28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C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ABRIL!Área_de_impresión</vt:lpstr>
      <vt:lpstr>ENERO!Área_de_impresión</vt:lpstr>
      <vt:lpstr>FEBRERO!Área_de_impresión</vt:lpstr>
      <vt:lpstr>JUNIO!Área_de_impresión</vt:lpstr>
      <vt:lpstr>MARZO!Área_de_impresión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Rivera Lugo</dc:creator>
  <cp:lastModifiedBy>User</cp:lastModifiedBy>
  <cp:lastPrinted>2019-04-09T02:58:23Z</cp:lastPrinted>
  <dcterms:created xsi:type="dcterms:W3CDTF">2016-10-18T04:19:53Z</dcterms:created>
  <dcterms:modified xsi:type="dcterms:W3CDTF">2019-07-05T01:13:58Z</dcterms:modified>
</cp:coreProperties>
</file>